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CGriffin\Desktop\"/>
    </mc:Choice>
  </mc:AlternateContent>
  <xr:revisionPtr revIDLastSave="0" documentId="8_{92CA3E0C-BF62-452A-82F0-61277FF95343}" xr6:coauthVersionLast="47" xr6:coauthVersionMax="47" xr10:uidLastSave="{00000000-0000-0000-0000-000000000000}"/>
  <bookViews>
    <workbookView xWindow="-108" yWindow="-108" windowWidth="23256" windowHeight="12576" tabRatio="722" activeTab="1"/>
  </bookViews>
  <sheets>
    <sheet name="Table of Contents" sheetId="28" r:id="rId1"/>
    <sheet name="Academics" sheetId="1" r:id="rId2"/>
    <sheet name="St Angelas" sheetId="26" r:id="rId3"/>
    <sheet name="TRBDI" sheetId="29" r:id="rId4"/>
    <sheet name="Student Counsellors" sheetId="30" r:id="rId5"/>
  </sheets>
  <definedNames>
    <definedName name="_xlnm.Print_Area" localSheetId="1">Academics!#REF!</definedName>
    <definedName name="_xlnm.Print_Area" localSheetId="0">'Table of Contents'!$B$1:$B$39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0" l="1"/>
  <c r="F22" i="30" s="1"/>
  <c r="H22" i="30" s="1"/>
  <c r="D21" i="30"/>
  <c r="F21" i="30"/>
  <c r="H21" i="30" s="1"/>
  <c r="D20" i="30"/>
  <c r="F20" i="30"/>
  <c r="H20" i="30" s="1"/>
  <c r="D19" i="30"/>
  <c r="F19" i="30" s="1"/>
  <c r="H19" i="30" s="1"/>
  <c r="D18" i="30"/>
  <c r="F18" i="30" s="1"/>
  <c r="H18" i="30" s="1"/>
  <c r="D17" i="30"/>
  <c r="F17" i="30" s="1"/>
  <c r="H17" i="30" s="1"/>
  <c r="D16" i="30"/>
  <c r="F16" i="30" s="1"/>
  <c r="H16" i="30" s="1"/>
  <c r="D15" i="30"/>
  <c r="F15" i="30" s="1"/>
  <c r="H15" i="30" s="1"/>
  <c r="E14" i="30"/>
  <c r="G14" i="30"/>
  <c r="I14" i="30" s="1"/>
  <c r="D14" i="30"/>
  <c r="F14" i="30"/>
  <c r="H14" i="30" s="1"/>
  <c r="E13" i="30"/>
  <c r="G13" i="30"/>
  <c r="I13" i="30" s="1"/>
  <c r="D13" i="30"/>
  <c r="F13" i="30" s="1"/>
  <c r="H13" i="30" s="1"/>
  <c r="E12" i="30"/>
  <c r="G12" i="30"/>
  <c r="I12" i="30" s="1"/>
  <c r="E11" i="30"/>
  <c r="G11" i="30"/>
  <c r="I11" i="30" s="1"/>
  <c r="E10" i="30"/>
  <c r="G10" i="30" s="1"/>
  <c r="I10" i="30" s="1"/>
  <c r="D10" i="30"/>
  <c r="F10" i="30" s="1"/>
  <c r="H10" i="30" s="1"/>
  <c r="E9" i="30"/>
  <c r="G9" i="30" s="1"/>
  <c r="I9" i="30" s="1"/>
  <c r="D9" i="30"/>
  <c r="F9" i="30" s="1"/>
  <c r="H9" i="30" s="1"/>
  <c r="E8" i="30"/>
  <c r="G8" i="30" s="1"/>
  <c r="I8" i="30" s="1"/>
  <c r="D8" i="30"/>
  <c r="F8" i="30"/>
  <c r="H8" i="30" s="1"/>
  <c r="E7" i="30"/>
  <c r="G7" i="30"/>
  <c r="I7" i="30" s="1"/>
  <c r="D7" i="30"/>
  <c r="F7" i="30"/>
  <c r="H7" i="30" s="1"/>
  <c r="E6" i="30"/>
  <c r="G6" i="30" s="1"/>
  <c r="I6" i="30" s="1"/>
  <c r="D6" i="30"/>
  <c r="F6" i="30" s="1"/>
  <c r="H6" i="30" s="1"/>
  <c r="E5" i="30"/>
  <c r="G5" i="30" s="1"/>
  <c r="I5" i="30" s="1"/>
  <c r="D5" i="30"/>
  <c r="F5" i="30" s="1"/>
  <c r="H5" i="30" s="1"/>
  <c r="E4" i="30"/>
  <c r="G4" i="30" s="1"/>
  <c r="I4" i="30" s="1"/>
  <c r="D4" i="30"/>
  <c r="F4" i="30"/>
  <c r="H4" i="30" s="1"/>
  <c r="E3" i="30"/>
  <c r="G3" i="30"/>
  <c r="I3" i="30" s="1"/>
  <c r="D3" i="30"/>
  <c r="F3" i="30"/>
  <c r="H3" i="30" s="1"/>
  <c r="E2" i="30"/>
  <c r="G2" i="30"/>
  <c r="I2" i="30" s="1"/>
  <c r="D2" i="30"/>
  <c r="F2" i="30"/>
  <c r="H2" i="30" s="1"/>
  <c r="G28" i="29"/>
  <c r="I28" i="29"/>
  <c r="K28" i="29" s="1"/>
  <c r="G27" i="29"/>
  <c r="I27" i="29" s="1"/>
  <c r="K27" i="29" s="1"/>
  <c r="G26" i="29"/>
  <c r="I26" i="29" s="1"/>
  <c r="K26" i="29" s="1"/>
  <c r="F26" i="29"/>
  <c r="H26" i="29" s="1"/>
  <c r="J26" i="29" s="1"/>
  <c r="G25" i="29"/>
  <c r="I25" i="29" s="1"/>
  <c r="K25" i="29" s="1"/>
  <c r="F25" i="29"/>
  <c r="H25" i="29" s="1"/>
  <c r="J25" i="29" s="1"/>
  <c r="G24" i="29"/>
  <c r="I24" i="29"/>
  <c r="K24" i="29" s="1"/>
  <c r="F24" i="29"/>
  <c r="H24" i="29"/>
  <c r="J24" i="29" s="1"/>
  <c r="G23" i="29"/>
  <c r="I23" i="29"/>
  <c r="K23" i="29" s="1"/>
  <c r="F23" i="29"/>
  <c r="H23" i="29" s="1"/>
  <c r="J23" i="29" s="1"/>
  <c r="G22" i="29"/>
  <c r="I22" i="29" s="1"/>
  <c r="K22" i="29" s="1"/>
  <c r="F22" i="29"/>
  <c r="H22" i="29" s="1"/>
  <c r="J22" i="29" s="1"/>
  <c r="G21" i="29"/>
  <c r="I21" i="29" s="1"/>
  <c r="K21" i="29" s="1"/>
  <c r="F21" i="29"/>
  <c r="H21" i="29" s="1"/>
  <c r="J21" i="29" s="1"/>
  <c r="G20" i="29"/>
  <c r="I20" i="29"/>
  <c r="K20" i="29" s="1"/>
  <c r="F20" i="29"/>
  <c r="H20" i="29"/>
  <c r="J20" i="29" s="1"/>
  <c r="G19" i="29"/>
  <c r="I19" i="29"/>
  <c r="K19" i="29" s="1"/>
  <c r="F19" i="29"/>
  <c r="H19" i="29" s="1"/>
  <c r="J19" i="29" s="1"/>
  <c r="G18" i="29"/>
  <c r="I18" i="29" s="1"/>
  <c r="K18" i="29" s="1"/>
  <c r="F18" i="29"/>
  <c r="H18" i="29" s="1"/>
  <c r="J18" i="29" s="1"/>
  <c r="G17" i="29"/>
  <c r="I17" i="29" s="1"/>
  <c r="K17" i="29" s="1"/>
  <c r="F17" i="29"/>
  <c r="H17" i="29" s="1"/>
  <c r="J17" i="29" s="1"/>
  <c r="G16" i="29"/>
  <c r="I16" i="29"/>
  <c r="K16" i="29" s="1"/>
  <c r="F16" i="29"/>
  <c r="H16" i="29"/>
  <c r="J16" i="29" s="1"/>
  <c r="G15" i="29"/>
  <c r="I15" i="29"/>
  <c r="K15" i="29" s="1"/>
  <c r="F15" i="29"/>
  <c r="H15" i="29" s="1"/>
  <c r="J15" i="29" s="1"/>
  <c r="G14" i="29"/>
  <c r="I14" i="29" s="1"/>
  <c r="K14" i="29" s="1"/>
  <c r="F14" i="29"/>
  <c r="H14" i="29" s="1"/>
  <c r="J14" i="29" s="1"/>
  <c r="G13" i="29"/>
  <c r="I13" i="29" s="1"/>
  <c r="K13" i="29" s="1"/>
  <c r="F13" i="29"/>
  <c r="H13" i="29" s="1"/>
  <c r="J13" i="29" s="1"/>
  <c r="G12" i="29"/>
  <c r="I12" i="29"/>
  <c r="K12" i="29" s="1"/>
  <c r="F12" i="29"/>
  <c r="H12" i="29"/>
  <c r="J12" i="29" s="1"/>
  <c r="F11" i="29"/>
  <c r="H11" i="29"/>
  <c r="J11" i="29" s="1"/>
  <c r="F10" i="29"/>
  <c r="H10" i="29" s="1"/>
  <c r="J10" i="29" s="1"/>
  <c r="F9" i="29"/>
  <c r="H9" i="29" s="1"/>
  <c r="J9" i="29" s="1"/>
  <c r="F8" i="29"/>
  <c r="H8" i="29" s="1"/>
  <c r="J8" i="29" s="1"/>
  <c r="F7" i="29"/>
  <c r="H7" i="29" s="1"/>
  <c r="J7" i="29" s="1"/>
  <c r="F6" i="29"/>
  <c r="H6" i="29" s="1"/>
  <c r="J6" i="29" s="1"/>
  <c r="F5" i="29"/>
  <c r="H5" i="29"/>
  <c r="J5" i="29" s="1"/>
  <c r="F4" i="29"/>
  <c r="H4" i="29"/>
  <c r="J4" i="29" s="1"/>
  <c r="F3" i="29"/>
  <c r="H3" i="29"/>
  <c r="J3" i="29" s="1"/>
  <c r="F2" i="29"/>
  <c r="H2" i="29" s="1"/>
  <c r="J2" i="29" s="1"/>
  <c r="J21" i="26"/>
  <c r="G31" i="26"/>
  <c r="I31" i="26" s="1"/>
  <c r="K31" i="26" s="1"/>
  <c r="G30" i="26"/>
  <c r="I30" i="26"/>
  <c r="K30" i="26" s="1"/>
  <c r="F30" i="26"/>
  <c r="H30" i="26"/>
  <c r="J30" i="26" s="1"/>
  <c r="G29" i="26"/>
  <c r="I29" i="26"/>
  <c r="K29" i="26" s="1"/>
  <c r="F29" i="26"/>
  <c r="H29" i="26" s="1"/>
  <c r="J29" i="26" s="1"/>
  <c r="G28" i="26"/>
  <c r="I28" i="26" s="1"/>
  <c r="K28" i="26" s="1"/>
  <c r="F28" i="26"/>
  <c r="H28" i="26" s="1"/>
  <c r="J28" i="26" s="1"/>
  <c r="G27" i="26"/>
  <c r="I27" i="26"/>
  <c r="K27" i="26"/>
  <c r="F27" i="26"/>
  <c r="H27" i="26" s="1"/>
  <c r="J27" i="26" s="1"/>
  <c r="G26" i="26"/>
  <c r="I26" i="26"/>
  <c r="K26" i="26" s="1"/>
  <c r="F26" i="26"/>
  <c r="H26" i="26"/>
  <c r="J26" i="26" s="1"/>
  <c r="G25" i="26"/>
  <c r="I25" i="26" s="1"/>
  <c r="K25" i="26" s="1"/>
  <c r="F25" i="26"/>
  <c r="H25" i="26"/>
  <c r="J25" i="26" s="1"/>
  <c r="G24" i="26"/>
  <c r="I24" i="26"/>
  <c r="K24" i="26" s="1"/>
  <c r="F24" i="26"/>
  <c r="H24" i="26" s="1"/>
  <c r="J24" i="26" s="1"/>
  <c r="G23" i="26"/>
  <c r="I23" i="26"/>
  <c r="K23" i="26" s="1"/>
  <c r="F23" i="26"/>
  <c r="H23" i="26"/>
  <c r="J23" i="26" s="1"/>
  <c r="G22" i="26"/>
  <c r="I22" i="26"/>
  <c r="K22" i="26" s="1"/>
  <c r="F22" i="26"/>
  <c r="H22" i="26"/>
  <c r="J22" i="26" s="1"/>
  <c r="F21" i="26"/>
  <c r="H21" i="26"/>
  <c r="F20" i="26"/>
  <c r="H20" i="26" s="1"/>
  <c r="J20" i="26" s="1"/>
  <c r="F19" i="26"/>
  <c r="H19" i="26"/>
  <c r="J19" i="26" s="1"/>
  <c r="F18" i="26"/>
  <c r="H18" i="26"/>
  <c r="J18" i="26" s="1"/>
  <c r="F17" i="26"/>
  <c r="H17" i="26"/>
  <c r="J17" i="26" s="1"/>
  <c r="F16" i="26"/>
  <c r="H16" i="26" s="1"/>
  <c r="J16" i="26" s="1"/>
  <c r="F15" i="26"/>
  <c r="H15" i="26" s="1"/>
  <c r="J15" i="26" s="1"/>
  <c r="F14" i="26"/>
  <c r="H14" i="26" s="1"/>
  <c r="J14" i="26" s="1"/>
  <c r="F13" i="26"/>
  <c r="H13" i="26"/>
  <c r="J13" i="26" s="1"/>
  <c r="F12" i="26"/>
  <c r="H12" i="26" s="1"/>
  <c r="J12" i="26" s="1"/>
  <c r="F11" i="26"/>
  <c r="H11" i="26"/>
  <c r="J11" i="26" s="1"/>
  <c r="F10" i="26"/>
  <c r="H10" i="26" s="1"/>
  <c r="J10" i="26" s="1"/>
  <c r="F9" i="26"/>
  <c r="H9" i="26" s="1"/>
  <c r="J9" i="26" s="1"/>
  <c r="F8" i="26"/>
  <c r="H8" i="26" s="1"/>
  <c r="J8" i="26" s="1"/>
  <c r="F7" i="26"/>
  <c r="H7" i="26"/>
  <c r="J7" i="26"/>
  <c r="F6" i="26"/>
  <c r="H6" i="26" s="1"/>
  <c r="J6" i="26" s="1"/>
  <c r="F5" i="26"/>
  <c r="H5" i="26"/>
  <c r="J5" i="26" s="1"/>
  <c r="F4" i="26"/>
  <c r="H4" i="26"/>
  <c r="J4" i="26" s="1"/>
  <c r="F3" i="26"/>
  <c r="H3" i="26"/>
  <c r="J3" i="26" s="1"/>
  <c r="F2" i="26"/>
  <c r="H2" i="26" s="1"/>
  <c r="J2" i="26" s="1"/>
  <c r="E55" i="1"/>
  <c r="E52" i="1"/>
  <c r="G52" i="1" s="1"/>
  <c r="I52" i="1" s="1"/>
  <c r="E53" i="1"/>
  <c r="G53" i="1"/>
  <c r="I53" i="1" s="1"/>
  <c r="E45" i="1"/>
  <c r="G45" i="1"/>
  <c r="I45" i="1" s="1"/>
  <c r="E46" i="1"/>
  <c r="G46" i="1"/>
  <c r="I46" i="1" s="1"/>
  <c r="E47" i="1"/>
  <c r="G47" i="1" s="1"/>
  <c r="I47" i="1" s="1"/>
  <c r="E48" i="1"/>
  <c r="G48" i="1" s="1"/>
  <c r="I48" i="1" s="1"/>
  <c r="E49" i="1"/>
  <c r="G49" i="1" s="1"/>
  <c r="I49" i="1" s="1"/>
  <c r="E50" i="1"/>
  <c r="G50" i="1"/>
  <c r="I50" i="1" s="1"/>
  <c r="E51" i="1"/>
  <c r="G51" i="1" s="1"/>
  <c r="I51" i="1" s="1"/>
  <c r="E44" i="1"/>
  <c r="G44" i="1"/>
  <c r="G55" i="1" s="1"/>
  <c r="D4" i="1"/>
  <c r="F4" i="1"/>
  <c r="H4" i="1" s="1"/>
  <c r="D5" i="1"/>
  <c r="F5" i="1"/>
  <c r="H5" i="1" s="1"/>
  <c r="D6" i="1"/>
  <c r="F6" i="1" s="1"/>
  <c r="H6" i="1" s="1"/>
  <c r="D7" i="1"/>
  <c r="F7" i="1" s="1"/>
  <c r="H7" i="1" s="1"/>
  <c r="D8" i="1"/>
  <c r="F8" i="1" s="1"/>
  <c r="H8" i="1" s="1"/>
  <c r="D9" i="1"/>
  <c r="F9" i="1"/>
  <c r="H9" i="1" s="1"/>
  <c r="D10" i="1"/>
  <c r="F10" i="1" s="1"/>
  <c r="H10" i="1" s="1"/>
  <c r="D11" i="1"/>
  <c r="F11" i="1"/>
  <c r="H11" i="1" s="1"/>
  <c r="D12" i="1"/>
  <c r="F12" i="1" s="1"/>
  <c r="H12" i="1" s="1"/>
  <c r="D13" i="1"/>
  <c r="F13" i="1"/>
  <c r="H13" i="1" s="1"/>
  <c r="D14" i="1"/>
  <c r="F14" i="1" s="1"/>
  <c r="H14" i="1" s="1"/>
  <c r="D15" i="1"/>
  <c r="F15" i="1" s="1"/>
  <c r="H15" i="1" s="1"/>
  <c r="D16" i="1"/>
  <c r="F16" i="1" s="1"/>
  <c r="H16" i="1" s="1"/>
  <c r="D17" i="1"/>
  <c r="F17" i="1"/>
  <c r="H17" i="1" s="1"/>
  <c r="D18" i="1"/>
  <c r="F18" i="1" s="1"/>
  <c r="H18" i="1" s="1"/>
  <c r="D19" i="1"/>
  <c r="F19" i="1"/>
  <c r="H19" i="1" s="1"/>
  <c r="D20" i="1"/>
  <c r="F20" i="1" s="1"/>
  <c r="H20" i="1" s="1"/>
  <c r="D21" i="1"/>
  <c r="F21" i="1"/>
  <c r="H21" i="1" s="1"/>
  <c r="D22" i="1"/>
  <c r="F22" i="1" s="1"/>
  <c r="H22" i="1" s="1"/>
  <c r="D23" i="1"/>
  <c r="F23" i="1" s="1"/>
  <c r="H23" i="1" s="1"/>
  <c r="D24" i="1"/>
  <c r="F24" i="1" s="1"/>
  <c r="H24" i="1" s="1"/>
  <c r="D25" i="1"/>
  <c r="F25" i="1"/>
  <c r="H25" i="1" s="1"/>
  <c r="D26" i="1"/>
  <c r="F26" i="1" s="1"/>
  <c r="H26" i="1" s="1"/>
  <c r="D27" i="1"/>
  <c r="F27" i="1"/>
  <c r="H27" i="1" s="1"/>
  <c r="D28" i="1"/>
  <c r="F28" i="1" s="1"/>
  <c r="H28" i="1" s="1"/>
  <c r="D29" i="1"/>
  <c r="F29" i="1"/>
  <c r="H29" i="1" s="1"/>
  <c r="D30" i="1"/>
  <c r="F30" i="1" s="1"/>
  <c r="H30" i="1" s="1"/>
  <c r="D31" i="1"/>
  <c r="F31" i="1" s="1"/>
  <c r="H31" i="1" s="1"/>
  <c r="D32" i="1"/>
  <c r="F32" i="1"/>
  <c r="H32" i="1" s="1"/>
  <c r="D33" i="1"/>
  <c r="F33" i="1" s="1"/>
  <c r="H33" i="1" s="1"/>
  <c r="D34" i="1"/>
  <c r="F34" i="1" s="1"/>
  <c r="H34" i="1" s="1"/>
  <c r="D35" i="1"/>
  <c r="F35" i="1" s="1"/>
  <c r="H35" i="1" s="1"/>
  <c r="D36" i="1"/>
  <c r="F36" i="1"/>
  <c r="H36" i="1" s="1"/>
  <c r="D37" i="1"/>
  <c r="F37" i="1"/>
  <c r="H37" i="1" s="1"/>
  <c r="D38" i="1"/>
  <c r="F38" i="1"/>
  <c r="H38" i="1" s="1"/>
  <c r="D39" i="1"/>
  <c r="F39" i="1" s="1"/>
  <c r="H39" i="1" s="1"/>
  <c r="D40" i="1"/>
  <c r="F40" i="1"/>
  <c r="H40" i="1" s="1"/>
  <c r="D41" i="1"/>
  <c r="F41" i="1" s="1"/>
  <c r="H41" i="1" s="1"/>
  <c r="D42" i="1"/>
  <c r="F42" i="1" s="1"/>
  <c r="H42" i="1" s="1"/>
  <c r="D44" i="1"/>
  <c r="F44" i="1" s="1"/>
  <c r="D45" i="1"/>
  <c r="F45" i="1" s="1"/>
  <c r="H45" i="1" s="1"/>
  <c r="D46" i="1"/>
  <c r="F46" i="1" s="1"/>
  <c r="H46" i="1" s="1"/>
  <c r="D47" i="1"/>
  <c r="F47" i="1" s="1"/>
  <c r="H47" i="1" s="1"/>
  <c r="D48" i="1"/>
  <c r="F48" i="1"/>
  <c r="H48" i="1" s="1"/>
  <c r="D49" i="1"/>
  <c r="F49" i="1"/>
  <c r="H49" i="1" s="1"/>
  <c r="D50" i="1"/>
  <c r="F50" i="1"/>
  <c r="H50" i="1" s="1"/>
  <c r="D51" i="1"/>
  <c r="F51" i="1" s="1"/>
  <c r="H51" i="1" s="1"/>
  <c r="D55" i="1"/>
  <c r="D57" i="1"/>
  <c r="F57" i="1" s="1"/>
  <c r="H57" i="1" s="1"/>
  <c r="D58" i="1"/>
  <c r="F58" i="1"/>
  <c r="H58" i="1" s="1"/>
  <c r="D59" i="1"/>
  <c r="F59" i="1"/>
  <c r="H59" i="1"/>
  <c r="D60" i="1"/>
  <c r="F60" i="1"/>
  <c r="H60" i="1" s="1"/>
  <c r="D61" i="1"/>
  <c r="F61" i="1" s="1"/>
  <c r="H61" i="1" s="1"/>
  <c r="D62" i="1"/>
  <c r="F62" i="1"/>
  <c r="H62" i="1" s="1"/>
  <c r="D63" i="1"/>
  <c r="F63" i="1" s="1"/>
  <c r="H63" i="1" s="1"/>
  <c r="D64" i="1"/>
  <c r="F64" i="1" s="1"/>
  <c r="H64" i="1" s="1"/>
  <c r="D65" i="1"/>
  <c r="F65" i="1" s="1"/>
  <c r="H65" i="1" s="1"/>
  <c r="D66" i="1"/>
  <c r="F66" i="1"/>
  <c r="H66" i="1" s="1"/>
  <c r="D67" i="1"/>
  <c r="F67" i="1"/>
  <c r="H67" i="1"/>
  <c r="D69" i="1"/>
  <c r="F69" i="1"/>
  <c r="H69" i="1" s="1"/>
  <c r="D70" i="1"/>
  <c r="F70" i="1" s="1"/>
  <c r="H70" i="1" s="1"/>
  <c r="D71" i="1"/>
  <c r="F71" i="1"/>
  <c r="H71" i="1" s="1"/>
  <c r="D72" i="1"/>
  <c r="F72" i="1" s="1"/>
  <c r="H72" i="1" s="1"/>
  <c r="D73" i="1"/>
  <c r="F73" i="1" s="1"/>
  <c r="H73" i="1" s="1"/>
  <c r="D74" i="1"/>
  <c r="F74" i="1" s="1"/>
  <c r="H74" i="1" s="1"/>
  <c r="D75" i="1"/>
  <c r="F75" i="1"/>
  <c r="H75" i="1" s="1"/>
  <c r="D76" i="1"/>
  <c r="F76" i="1"/>
  <c r="H76" i="1"/>
  <c r="D77" i="1"/>
  <c r="F77" i="1"/>
  <c r="H77" i="1" s="1"/>
  <c r="D78" i="1"/>
  <c r="F78" i="1" s="1"/>
  <c r="H78" i="1" s="1"/>
  <c r="D79" i="1"/>
  <c r="F79" i="1"/>
  <c r="H79" i="1" s="1"/>
  <c r="D80" i="1"/>
  <c r="F80" i="1" s="1"/>
  <c r="H80" i="1" s="1"/>
  <c r="D81" i="1"/>
  <c r="F81" i="1" s="1"/>
  <c r="H81" i="1" s="1"/>
  <c r="D82" i="1"/>
  <c r="F82" i="1" s="1"/>
  <c r="H82" i="1" s="1"/>
  <c r="D83" i="1"/>
  <c r="F83" i="1"/>
  <c r="H83" i="1" s="1"/>
  <c r="D84" i="1"/>
  <c r="F84" i="1"/>
  <c r="H84" i="1"/>
  <c r="D85" i="1"/>
  <c r="F85" i="1"/>
  <c r="H85" i="1" s="1"/>
  <c r="D86" i="1"/>
  <c r="F86" i="1" s="1"/>
  <c r="H86" i="1" s="1"/>
  <c r="D87" i="1"/>
  <c r="F87" i="1"/>
  <c r="H87" i="1" s="1"/>
  <c r="D88" i="1"/>
  <c r="F88" i="1" s="1"/>
  <c r="H88" i="1" s="1"/>
  <c r="D89" i="1"/>
  <c r="F89" i="1" s="1"/>
  <c r="H89" i="1" s="1"/>
  <c r="D90" i="1"/>
  <c r="F90" i="1" s="1"/>
  <c r="H90" i="1" s="1"/>
  <c r="D91" i="1"/>
  <c r="F91" i="1"/>
  <c r="H91" i="1" s="1"/>
  <c r="D92" i="1"/>
  <c r="F92" i="1"/>
  <c r="H92" i="1"/>
  <c r="D93" i="1"/>
  <c r="F93" i="1"/>
  <c r="H93" i="1" s="1"/>
  <c r="D94" i="1"/>
  <c r="F94" i="1" s="1"/>
  <c r="H94" i="1" s="1"/>
  <c r="D95" i="1"/>
  <c r="F95" i="1"/>
  <c r="H95" i="1" s="1"/>
  <c r="D96" i="1"/>
  <c r="F96" i="1" s="1"/>
  <c r="H96" i="1" s="1"/>
  <c r="D97" i="1"/>
  <c r="F97" i="1" s="1"/>
  <c r="H97" i="1" s="1"/>
  <c r="D98" i="1"/>
  <c r="F98" i="1" s="1"/>
  <c r="H98" i="1" s="1"/>
  <c r="D99" i="1"/>
  <c r="F99" i="1"/>
  <c r="H99" i="1" s="1"/>
  <c r="D100" i="1"/>
  <c r="F100" i="1"/>
  <c r="H100" i="1"/>
  <c r="D101" i="1"/>
  <c r="F101" i="1"/>
  <c r="H101" i="1" s="1"/>
  <c r="D102" i="1"/>
  <c r="F102" i="1" s="1"/>
  <c r="H102" i="1" s="1"/>
  <c r="D103" i="1"/>
  <c r="F103" i="1"/>
  <c r="H103" i="1" s="1"/>
  <c r="D104" i="1"/>
  <c r="F104" i="1" s="1"/>
  <c r="H104" i="1" s="1"/>
  <c r="D3" i="1"/>
  <c r="F3" i="1" s="1"/>
  <c r="H3" i="1" s="1"/>
  <c r="H44" i="1" l="1"/>
  <c r="H55" i="1" s="1"/>
  <c r="F55" i="1"/>
  <c r="I44" i="1"/>
  <c r="I55" i="1" s="1"/>
</calcChain>
</file>

<file path=xl/sharedStrings.xml><?xml version="1.0" encoding="utf-8"?>
<sst xmlns="http://schemas.openxmlformats.org/spreadsheetml/2006/main" count="65" uniqueCount="51">
  <si>
    <t>Existing Structure</t>
  </si>
  <si>
    <t>College Teacher</t>
  </si>
  <si>
    <t>Lecturer Scale I</t>
  </si>
  <si>
    <t xml:space="preserve"> </t>
  </si>
  <si>
    <t>Long Service Increments LSI I</t>
  </si>
  <si>
    <t xml:space="preserve">LSI 2 </t>
  </si>
  <si>
    <t>Assistant Lecturer</t>
  </si>
  <si>
    <t xml:space="preserve">Senior Lecturer I </t>
  </si>
  <si>
    <t>(Teaching)</t>
  </si>
  <si>
    <t>Senior Lecturer II</t>
  </si>
  <si>
    <t>Senior Lecturer III</t>
  </si>
  <si>
    <t>part-time hourly rate</t>
  </si>
  <si>
    <t>Lecturer</t>
  </si>
  <si>
    <t>Salary scale for lecturer redeployed to D.L.I.A.D.T.</t>
  </si>
  <si>
    <t>New Entrants Oct 21</t>
  </si>
  <si>
    <t>New Entrants Oct-21</t>
  </si>
  <si>
    <t>New Entrants Feb-22</t>
  </si>
  <si>
    <t xml:space="preserve">Lecturer Scale II </t>
  </si>
  <si>
    <t xml:space="preserve">Lecturer Grade </t>
  </si>
  <si>
    <t>New Entrants</t>
  </si>
  <si>
    <t>02/02/2022 New Entrants</t>
  </si>
  <si>
    <t xml:space="preserve">02/02/2022 New Entrants </t>
  </si>
  <si>
    <t xml:space="preserve">01/10/2022 New Entrants </t>
  </si>
  <si>
    <t xml:space="preserve">St. Angela's College </t>
  </si>
  <si>
    <t>Principal</t>
  </si>
  <si>
    <t>Senior Lecturer</t>
  </si>
  <si>
    <t>Academic Staff, Lecturers, Ass Lecturers, Senior Lec, Lec Redeployed to D.L.I.A.D.T</t>
  </si>
  <si>
    <t>St Angela's College of Education for Home Economics</t>
  </si>
  <si>
    <t xml:space="preserve">Tipperary Rural and Business Development Institute </t>
  </si>
  <si>
    <t xml:space="preserve">Link to Table of Contents </t>
  </si>
  <si>
    <t>Student Counsellors</t>
  </si>
  <si>
    <t>Former IOT's and DIT Grades -</t>
  </si>
  <si>
    <r>
      <rPr>
        <sz val="14"/>
        <rFont val="Arial"/>
        <family val="2"/>
      </rPr>
      <t>Table of Contents</t>
    </r>
    <r>
      <rPr>
        <sz val="12"/>
        <rFont val="Arial"/>
        <family val="2"/>
      </rPr>
      <t xml:space="preserve"> - </t>
    </r>
    <r>
      <rPr>
        <b/>
        <sz val="14"/>
        <rFont val="Arial"/>
        <family val="2"/>
      </rPr>
      <t>CLICK ON LINKS BELOW</t>
    </r>
  </si>
  <si>
    <t>To: Technological Universities, Institutes of Technology, the National University of Ireland, the Royal Irish Academy, Mary Immaculate College of Education, the National College of Art and Design and St. Angela’s College</t>
  </si>
  <si>
    <t>New Entrants 01 Feb-22</t>
  </si>
  <si>
    <t xml:space="preserve">01/02/2023 New Entrants </t>
  </si>
  <si>
    <t xml:space="preserve">01/02/2023  New Entrants </t>
  </si>
  <si>
    <t>TIPPERARY RURAL AND BUSINESS DEVELOPMENT INSTITUTE</t>
  </si>
  <si>
    <t xml:space="preserve">New Entrants </t>
  </si>
  <si>
    <t>Programme Manager</t>
  </si>
  <si>
    <t>Programme Specialist</t>
  </si>
  <si>
    <t>Former Institutes of Technology</t>
  </si>
  <si>
    <t>Salary Scales for Academic Staff in Former Institutes of Technology</t>
  </si>
  <si>
    <t xml:space="preserve">Student Counsellor </t>
  </si>
  <si>
    <t>Long Service Increment 1</t>
  </si>
  <si>
    <t>Long Service Increment 2</t>
  </si>
  <si>
    <t>Student Counsellor (Senior)</t>
  </si>
  <si>
    <t>Salary scales for Student Counsellors in Former Institutes of Technology</t>
  </si>
  <si>
    <t>in Former Dublin Institute of Technology</t>
  </si>
  <si>
    <t>Salary Scales for Academic Staff in Former Institutes of Technology - New Structure</t>
  </si>
  <si>
    <t xml:space="preserve">Revision of TUI Grades in the Higher Education Sector with effect from1 February 2023 as set out in Building Momentum - A New Public Service Agreement 2021-2023 as Amended .                       Appendix 1 CIRCULAR 001/2023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</si>
</sst>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5" formatCode="&quot;€&quot;#,##0;[Red]\-&quot;€&quot;#,##0"/>
    <numFmt numFmtId="167" formatCode="&quot;€&quot;#,##0.00;[Red]\-&quot;€&quot;#,##0.00"/>
    <numFmt numFmtId="171" formatCode="_-&quot;IR£&quot;* #,##0.00_-;\-&quot;IR£&quot;* #,##0.00_-;_-&quot;IR£&quot;* &quot;-&quot;??_-;_-@_-"/>
    <numFmt numFmtId="173" formatCode="[$€]\ #,##0.00"/>
    <numFmt numFmtId="179" formatCode="[$€]#,##0.00"/>
    <numFmt numFmtId="187" formatCode="&quot;€&quot;#,##0"/>
    <numFmt numFmtId="188" formatCode="&quot;€&quot;#,##0.00"/>
  </numFmts>
  <fonts count="26" x14ac:knownFonts="1">
    <font>
      <sz val="12"/>
      <name val="Arial"/>
    </font>
    <font>
      <sz val="12"/>
      <name val="Arial"/>
    </font>
    <font>
      <sz val="10"/>
      <name val="Courier New"/>
      <family val="3"/>
    </font>
    <font>
      <sz val="8"/>
      <name val="Arial"/>
      <family val="2"/>
    </font>
    <font>
      <sz val="14"/>
      <name val="Helv"/>
    </font>
    <font>
      <sz val="12"/>
      <name val="Courier New"/>
      <family val="3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name val="Arial"/>
      <family val="2"/>
    </font>
    <font>
      <sz val="11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4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Lato"/>
      <family val="2"/>
    </font>
    <font>
      <b/>
      <sz val="12"/>
      <color theme="0"/>
      <name val="Lato"/>
      <family val="2"/>
    </font>
    <font>
      <b/>
      <sz val="12"/>
      <color theme="0"/>
      <name val="Calibri"/>
      <family val="2"/>
    </font>
    <font>
      <b/>
      <u/>
      <sz val="16"/>
      <color rgb="FF00B0F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rgb="FF108000"/>
      </patternFill>
    </fill>
    <fill>
      <patternFill patternType="solid">
        <fgColor rgb="FF00B050"/>
        <bgColor indexed="64"/>
      </patternFill>
    </fill>
    <fill>
      <patternFill patternType="solid">
        <fgColor rgb="FF00B05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1"/>
      </left>
      <right/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rgb="FF108000"/>
      </left>
      <right style="thin">
        <color rgb="FF108000"/>
      </right>
      <top style="thin">
        <color rgb="FF108000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 style="thin">
        <color theme="1"/>
      </right>
      <top style="thin">
        <color theme="4" tint="-0.499984740745262"/>
      </top>
      <bottom style="double">
        <color theme="4" tint="-0.499984740745262"/>
      </bottom>
      <diagonal/>
    </border>
  </borders>
  <cellStyleXfs count="10">
    <xf numFmtId="0" fontId="0" fillId="0" borderId="0"/>
    <xf numFmtId="0" fontId="16" fillId="2" borderId="0" applyNumberFormat="0" applyBorder="0" applyAlignment="0" applyProtection="0"/>
    <xf numFmtId="171" fontId="1" fillId="0" borderId="0" applyFont="0" applyFill="0" applyBorder="0" applyAlignment="0" applyProtection="0"/>
    <xf numFmtId="179" fontId="2" fillId="0" borderId="0"/>
    <xf numFmtId="173" fontId="5" fillId="0" borderId="0"/>
    <xf numFmtId="173" fontId="5" fillId="0" borderId="0"/>
    <xf numFmtId="0" fontId="17" fillId="0" borderId="4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/>
    <xf numFmtId="4" fontId="4" fillId="0" borderId="0">
      <alignment horizontal="center"/>
    </xf>
  </cellStyleXfs>
  <cellXfs count="117">
    <xf numFmtId="0" fontId="0" fillId="0" borderId="0" xfId="0"/>
    <xf numFmtId="0" fontId="19" fillId="0" borderId="0" xfId="0" applyFont="1" applyAlignment="1">
      <alignment horizontal="center" vertical="center"/>
    </xf>
    <xf numFmtId="187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7" fontId="20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7" fontId="19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3" borderId="0" xfId="0" quotePrefix="1" applyFont="1" applyFill="1" applyAlignment="1">
      <alignment horizontal="center" vertical="center"/>
    </xf>
    <xf numFmtId="187" fontId="19" fillId="0" borderId="0" xfId="0" applyNumberFormat="1" applyFont="1" applyBorder="1" applyAlignment="1">
      <alignment horizontal="center" vertical="center"/>
    </xf>
    <xf numFmtId="14" fontId="20" fillId="3" borderId="0" xfId="0" quotePrefix="1" applyNumberFormat="1" applyFont="1" applyFill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187" fontId="19" fillId="0" borderId="0" xfId="2" applyNumberFormat="1" applyFont="1" applyBorder="1" applyAlignment="1">
      <alignment horizontal="center" vertical="center"/>
    </xf>
    <xf numFmtId="188" fontId="11" fillId="0" borderId="0" xfId="0" applyNumberFormat="1" applyFont="1" applyAlignment="1">
      <alignment horizontal="center" vertical="center"/>
    </xf>
    <xf numFmtId="188" fontId="19" fillId="0" borderId="0" xfId="0" applyNumberFormat="1" applyFont="1" applyBorder="1" applyAlignment="1">
      <alignment horizontal="center" vertical="center"/>
    </xf>
    <xf numFmtId="187" fontId="19" fillId="0" borderId="1" xfId="2" applyNumberFormat="1" applyFont="1" applyBorder="1" applyAlignment="1">
      <alignment horizontal="center" vertical="center"/>
    </xf>
    <xf numFmtId="187" fontId="0" fillId="0" borderId="0" xfId="2" applyNumberFormat="1" applyFont="1" applyBorder="1" applyAlignment="1">
      <alignment horizontal="center" vertical="center"/>
    </xf>
    <xf numFmtId="18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7" fontId="0" fillId="0" borderId="1" xfId="2" applyNumberFormat="1" applyFont="1" applyBorder="1" applyAlignment="1">
      <alignment horizontal="center" vertical="center"/>
    </xf>
    <xf numFmtId="187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 wrapText="1"/>
    </xf>
    <xf numFmtId="0" fontId="7" fillId="0" borderId="0" xfId="7" quotePrefix="1" applyAlignment="1" applyProtection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7" fillId="0" borderId="0" xfId="7" applyAlignment="1" applyProtection="1"/>
    <xf numFmtId="0" fontId="9" fillId="0" borderId="5" xfId="0" applyFont="1" applyBorder="1" applyAlignment="1">
      <alignment horizontal="center" vertical="center"/>
    </xf>
    <xf numFmtId="0" fontId="0" fillId="4" borderId="0" xfId="0" applyFill="1"/>
    <xf numFmtId="188" fontId="19" fillId="0" borderId="0" xfId="2" applyNumberFormat="1" applyFont="1" applyFill="1" applyBorder="1" applyAlignment="1">
      <alignment horizontal="center" vertical="center"/>
    </xf>
    <xf numFmtId="188" fontId="19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87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18" fillId="2" borderId="6" xfId="1" applyFont="1" applyBorder="1" applyAlignment="1">
      <alignment horizontal="justify" vertical="center"/>
    </xf>
    <xf numFmtId="0" fontId="20" fillId="3" borderId="3" xfId="0" applyFont="1" applyFill="1" applyBorder="1" applyAlignment="1">
      <alignment horizontal="center" vertical="center"/>
    </xf>
    <xf numFmtId="14" fontId="10" fillId="3" borderId="3" xfId="2" applyNumberFormat="1" applyFont="1" applyFill="1" applyBorder="1" applyAlignment="1">
      <alignment horizontal="center" vertical="center"/>
    </xf>
    <xf numFmtId="187" fontId="10" fillId="3" borderId="3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4" fontId="10" fillId="3" borderId="3" xfId="0" applyNumberFormat="1" applyFont="1" applyFill="1" applyBorder="1" applyAlignment="1">
      <alignment horizontal="center" vertical="center" wrapText="1"/>
    </xf>
    <xf numFmtId="14" fontId="10" fillId="3" borderId="3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187" fontId="20" fillId="0" borderId="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87" fontId="19" fillId="0" borderId="2" xfId="0" applyNumberFormat="1" applyFont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 wrapText="1"/>
    </xf>
    <xf numFmtId="187" fontId="6" fillId="0" borderId="0" xfId="0" applyNumberFormat="1" applyFont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/>
    </xf>
    <xf numFmtId="187" fontId="6" fillId="0" borderId="2" xfId="0" applyNumberFormat="1" applyFont="1" applyBorder="1" applyAlignment="1">
      <alignment horizontal="center" vertical="center"/>
    </xf>
    <xf numFmtId="14" fontId="21" fillId="6" borderId="7" xfId="0" applyNumberFormat="1" applyFont="1" applyFill="1" applyBorder="1" applyAlignment="1">
      <alignment horizontal="center" vertical="center" wrapText="1"/>
    </xf>
    <xf numFmtId="14" fontId="22" fillId="6" borderId="7" xfId="0" applyNumberFormat="1" applyFont="1" applyFill="1" applyBorder="1" applyAlignment="1">
      <alignment horizontal="center" vertical="center"/>
    </xf>
    <xf numFmtId="14" fontId="23" fillId="6" borderId="8" xfId="0" applyNumberFormat="1" applyFont="1" applyFill="1" applyBorder="1" applyAlignment="1">
      <alignment horizontal="center" vertical="center"/>
    </xf>
    <xf numFmtId="14" fontId="23" fillId="7" borderId="0" xfId="0" applyNumberFormat="1" applyFont="1" applyFill="1" applyAlignment="1">
      <alignment horizontal="center" vertical="center"/>
    </xf>
    <xf numFmtId="14" fontId="23" fillId="6" borderId="7" xfId="0" applyNumberFormat="1" applyFont="1" applyFill="1" applyBorder="1" applyAlignment="1">
      <alignment horizontal="center" vertical="center" wrapText="1"/>
    </xf>
    <xf numFmtId="14" fontId="23" fillId="8" borderId="0" xfId="6" applyNumberFormat="1" applyFont="1" applyFill="1" applyBorder="1" applyAlignment="1">
      <alignment horizontal="center" vertical="center"/>
    </xf>
    <xf numFmtId="14" fontId="23" fillId="8" borderId="0" xfId="6" applyNumberFormat="1" applyFont="1" applyFill="1" applyBorder="1" applyAlignment="1">
      <alignment horizontal="center" vertical="center" wrapText="1"/>
    </xf>
    <xf numFmtId="14" fontId="24" fillId="7" borderId="0" xfId="0" applyNumberFormat="1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87" fontId="0" fillId="0" borderId="0" xfId="0" applyNumberFormat="1" applyFont="1" applyAlignment="1">
      <alignment horizontal="center" vertical="center"/>
    </xf>
    <xf numFmtId="187" fontId="0" fillId="0" borderId="0" xfId="2" applyNumberFormat="1" applyFont="1" applyAlignment="1">
      <alignment horizontal="center" vertical="center"/>
    </xf>
    <xf numFmtId="187" fontId="15" fillId="0" borderId="0" xfId="0" applyNumberFormat="1" applyFont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87" fontId="0" fillId="0" borderId="0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7" fontId="0" fillId="0" borderId="1" xfId="0" applyNumberFormat="1" applyFont="1" applyBorder="1" applyAlignment="1">
      <alignment horizontal="center" vertical="center"/>
    </xf>
    <xf numFmtId="187" fontId="1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0" fillId="0" borderId="0" xfId="0" applyFont="1"/>
    <xf numFmtId="187" fontId="11" fillId="0" borderId="0" xfId="0" applyNumberFormat="1" applyFont="1" applyAlignment="1">
      <alignment horizontal="center" vertical="center"/>
    </xf>
    <xf numFmtId="188" fontId="19" fillId="0" borderId="2" xfId="0" applyNumberFormat="1" applyFont="1" applyBorder="1" applyAlignment="1">
      <alignment horizontal="center" vertical="center"/>
    </xf>
    <xf numFmtId="0" fontId="20" fillId="3" borderId="0" xfId="0" applyFont="1" applyFill="1" applyAlignment="1" applyProtection="1">
      <alignment horizontal="center" vertical="center" wrapText="1"/>
    </xf>
    <xf numFmtId="187" fontId="15" fillId="0" borderId="0" xfId="0" applyNumberFormat="1" applyFont="1" applyBorder="1" applyAlignment="1">
      <alignment horizontal="center" vertical="center"/>
    </xf>
    <xf numFmtId="14" fontId="24" fillId="7" borderId="2" xfId="0" applyNumberFormat="1" applyFont="1" applyFill="1" applyBorder="1" applyAlignment="1">
      <alignment horizontal="center" vertical="center"/>
    </xf>
    <xf numFmtId="187" fontId="15" fillId="0" borderId="2" xfId="0" applyNumberFormat="1" applyFont="1" applyBorder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14" fontId="20" fillId="3" borderId="0" xfId="0" applyNumberFormat="1" applyFont="1" applyFill="1" applyAlignment="1">
      <alignment horizontal="center" vertical="center"/>
    </xf>
    <xf numFmtId="0" fontId="20" fillId="3" borderId="0" xfId="0" quotePrefix="1" applyFont="1" applyFill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187" fontId="19" fillId="0" borderId="9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165" fontId="19" fillId="0" borderId="0" xfId="0" applyNumberFormat="1" applyFont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87" fontId="19" fillId="0" borderId="1" xfId="0" applyNumberFormat="1" applyFont="1" applyBorder="1" applyAlignment="1">
      <alignment horizontal="center" vertical="center"/>
    </xf>
    <xf numFmtId="187" fontId="19" fillId="0" borderId="1" xfId="2" applyNumberFormat="1" applyFont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17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87" fontId="20" fillId="0" borderId="1" xfId="0" applyNumberFormat="1" applyFont="1" applyBorder="1" applyAlignment="1">
      <alignment horizontal="center" vertical="center"/>
    </xf>
    <xf numFmtId="0" fontId="25" fillId="4" borderId="10" xfId="7" quotePrefix="1" applyFont="1" applyFill="1" applyBorder="1" applyAlignment="1" applyProtection="1">
      <alignment horizontal="center" vertical="center"/>
    </xf>
    <xf numFmtId="0" fontId="25" fillId="4" borderId="11" xfId="7" quotePrefix="1" applyFont="1" applyFill="1" applyBorder="1" applyAlignment="1" applyProtection="1">
      <alignment horizontal="center" vertical="center"/>
    </xf>
    <xf numFmtId="0" fontId="25" fillId="4" borderId="12" xfId="7" quotePrefix="1" applyFont="1" applyFill="1" applyBorder="1" applyAlignment="1" applyProtection="1">
      <alignment horizontal="center" vertical="center"/>
    </xf>
  </cellXfs>
  <cellStyles count="10">
    <cellStyle name="20% - Accent6" xfId="1" builtinId="50"/>
    <cellStyle name="Currency" xfId="2" builtinId="4"/>
    <cellStyle name="EURO" xfId="3"/>
    <cellStyle name="EURO - Style1" xfId="4"/>
    <cellStyle name="EURO2" xfId="5"/>
    <cellStyle name="Heading 3" xfId="6" builtinId="18"/>
    <cellStyle name="Hyperlink" xfId="7" builtinId="8"/>
    <cellStyle name="Normal" xfId="0" builtinId="0"/>
    <cellStyle name="Normal 2" xfId="8"/>
    <cellStyle name="plac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0</xdr:row>
      <xdr:rowOff>106680</xdr:rowOff>
    </xdr:from>
    <xdr:to>
      <xdr:col>1</xdr:col>
      <xdr:colOff>5295900</xdr:colOff>
      <xdr:row>7</xdr:row>
      <xdr:rowOff>76200</xdr:rowOff>
    </xdr:to>
    <xdr:pic>
      <xdr:nvPicPr>
        <xdr:cNvPr id="28832" name="Picture 3" descr="https://dfheris.cloud.gov.ie/KnowledgeBase/Communication/Shared%20Documents/DFHERIS%20graphics%20and%20templates/DFHERIS%20logos/Further_Education_Research_Innovation_Science_Standard.png">
          <a:extLst>
            <a:ext uri="{FF2B5EF4-FFF2-40B4-BE49-F238E27FC236}">
              <a16:creationId xmlns:a16="http://schemas.microsoft.com/office/drawing/2014/main" id="{B3E10E11-8AF0-A382-C99A-39ADE696E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06680"/>
          <a:ext cx="5128260" cy="1303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C68"/>
  <sheetViews>
    <sheetView topLeftCell="B2" zoomScale="110" zoomScaleNormal="110" workbookViewId="0">
      <selection activeCell="B10" sqref="B10"/>
    </sheetView>
  </sheetViews>
  <sheetFormatPr defaultRowHeight="15" x14ac:dyDescent="0.25"/>
  <cols>
    <col min="1" max="1" width="0" hidden="1" customWidth="1"/>
    <col min="2" max="2" width="75.453125" customWidth="1"/>
    <col min="3" max="14" width="8.453125" customWidth="1"/>
  </cols>
  <sheetData>
    <row r="1" spans="1:29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 spans="1:29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6" spans="1:29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29" ht="15.6" thickBot="1" x14ac:dyDescent="0.3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29" ht="43.8" thickBot="1" x14ac:dyDescent="0.3">
      <c r="A9" s="40"/>
      <c r="B9" s="48" t="s">
        <v>33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</row>
    <row r="10" spans="1:29" ht="46.8" x14ac:dyDescent="0.25">
      <c r="A10" s="40"/>
      <c r="B10" s="43" t="s">
        <v>50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</row>
    <row r="11" spans="1:29" ht="17.399999999999999" x14ac:dyDescent="0.3">
      <c r="A11" s="40"/>
      <c r="B11" s="36" t="s">
        <v>32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</row>
    <row r="12" spans="1:29" ht="15.6" x14ac:dyDescent="0.3">
      <c r="A12" s="40"/>
      <c r="B12" s="37" t="s">
        <v>31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</row>
    <row r="13" spans="1:29" x14ac:dyDescent="0.25">
      <c r="A13" s="40"/>
      <c r="B13" s="38" t="s">
        <v>26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</row>
    <row r="14" spans="1:29" x14ac:dyDescent="0.25">
      <c r="A14" s="40"/>
      <c r="B14" s="35" t="s">
        <v>27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</row>
    <row r="15" spans="1:29" x14ac:dyDescent="0.25">
      <c r="A15" s="40"/>
      <c r="B15" s="38" t="s">
        <v>28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</row>
    <row r="16" spans="1:29" x14ac:dyDescent="0.25">
      <c r="A16" s="40"/>
      <c r="B16" s="35" t="s">
        <v>30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</row>
    <row r="17" spans="1:29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</row>
    <row r="18" spans="1:29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</row>
    <row r="19" spans="1:29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</row>
    <row r="20" spans="1:29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</row>
    <row r="21" spans="1:29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</row>
    <row r="22" spans="1:29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</row>
    <row r="23" spans="1:29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</row>
    <row r="24" spans="1:29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</row>
    <row r="25" spans="1:29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</row>
    <row r="26" spans="1:29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</row>
    <row r="27" spans="1:29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</row>
    <row r="28" spans="1:29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</row>
    <row r="29" spans="1:29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</row>
    <row r="30" spans="1:29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</row>
    <row r="31" spans="1:29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</row>
    <row r="32" spans="1:29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29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29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</row>
    <row r="35" spans="1:29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</row>
    <row r="36" spans="1:29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</row>
    <row r="37" spans="1:29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</row>
    <row r="38" spans="1:29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</row>
    <row r="39" spans="1:29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29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29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29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29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29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29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29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29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</row>
    <row r="49" spans="1:29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</row>
    <row r="50" spans="1:29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</row>
    <row r="51" spans="1:29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1:29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</row>
    <row r="53" spans="1:29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</row>
    <row r="54" spans="1:29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</row>
    <row r="55" spans="1:29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</row>
    <row r="56" spans="1:29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</row>
    <row r="57" spans="1:29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</row>
    <row r="58" spans="1:29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</row>
    <row r="59" spans="1:29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</row>
    <row r="60" spans="1:29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</row>
    <row r="61" spans="1:29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</row>
    <row r="62" spans="1:29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</row>
    <row r="63" spans="1:29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</row>
    <row r="64" spans="1:29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</row>
    <row r="65" spans="1:29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</row>
    <row r="66" spans="1:29" x14ac:dyDescent="0.25">
      <c r="A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</row>
    <row r="67" spans="1:29" x14ac:dyDescent="0.25">
      <c r="A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</row>
    <row r="68" spans="1:29" x14ac:dyDescent="0.25"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</row>
  </sheetData>
  <hyperlinks>
    <hyperlink ref="B13" location="Academics!A1" display="Academic Staff, Lecturers, Ass Lecturers, Senior Lec, Lec Redeployed to D.L.I.A.D.T"/>
    <hyperlink ref="B16" location="'Student Counsellors'!A1" display="Student Counsellors"/>
    <hyperlink ref="B14" location="'St Angelas'!A1" display="St Angela's College of Education for Home Economics"/>
    <hyperlink ref="B15" location="TRBDI!A1" display="Tipperary Rural and Business Development Institute 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121"/>
  <sheetViews>
    <sheetView tabSelected="1" zoomScale="90" zoomScaleNormal="90" workbookViewId="0">
      <pane ySplit="1" topLeftCell="A93" activePane="bottomLeft" state="frozen"/>
      <selection pane="bottomLeft" activeCell="A58" sqref="A58"/>
    </sheetView>
  </sheetViews>
  <sheetFormatPr defaultColWidth="54" defaultRowHeight="15.6" x14ac:dyDescent="0.25"/>
  <cols>
    <col min="1" max="1" width="45.08984375" style="1" customWidth="1"/>
    <col min="2" max="2" width="33.7265625" style="1" hidden="1" customWidth="1"/>
    <col min="3" max="3" width="27.453125" style="1" hidden="1" customWidth="1"/>
    <col min="4" max="4" width="33.26953125" style="1" hidden="1" customWidth="1"/>
    <col min="5" max="5" width="21.26953125" style="1" hidden="1" customWidth="1"/>
    <col min="6" max="6" width="22.54296875" style="1" customWidth="1"/>
    <col min="7" max="7" width="34.26953125" style="1" customWidth="1"/>
    <col min="8" max="8" width="33.08984375" style="1" customWidth="1"/>
    <col min="9" max="9" width="21.7265625" style="1" bestFit="1" customWidth="1"/>
    <col min="10" max="16384" width="54" style="1"/>
  </cols>
  <sheetData>
    <row r="1" spans="1:9" s="6" customFormat="1" ht="31.2" x14ac:dyDescent="0.25">
      <c r="A1" s="91" t="s">
        <v>42</v>
      </c>
      <c r="B1" s="4">
        <v>44470</v>
      </c>
      <c r="C1" s="4" t="s">
        <v>19</v>
      </c>
      <c r="D1" s="22">
        <v>44594</v>
      </c>
      <c r="E1" s="20" t="s">
        <v>20</v>
      </c>
      <c r="F1" s="23">
        <v>44835</v>
      </c>
      <c r="G1" s="23" t="s">
        <v>22</v>
      </c>
      <c r="H1" s="23">
        <v>44958</v>
      </c>
      <c r="I1" s="23" t="s">
        <v>35</v>
      </c>
    </row>
    <row r="2" spans="1:9" x14ac:dyDescent="0.25">
      <c r="A2" s="10" t="s">
        <v>0</v>
      </c>
      <c r="H2" s="59"/>
    </row>
    <row r="3" spans="1:9" s="45" customFormat="1" x14ac:dyDescent="0.25">
      <c r="A3" s="57" t="s">
        <v>1</v>
      </c>
      <c r="B3" s="44">
        <v>40748.45209018288</v>
      </c>
      <c r="C3" s="44"/>
      <c r="D3" s="44">
        <f t="shared" ref="D3:D42" si="0">B3*1.03</f>
        <v>41970.905652888367</v>
      </c>
      <c r="E3" s="44"/>
      <c r="F3" s="27">
        <f t="shared" ref="F3:F42" si="1">IF(D3*0.01&lt;500,D3+500,D3*1.01)</f>
        <v>42470.905652888367</v>
      </c>
      <c r="H3" s="21">
        <f>F3*1.01</f>
        <v>42895.614709417248</v>
      </c>
      <c r="I3" s="44"/>
    </row>
    <row r="4" spans="1:9" x14ac:dyDescent="0.25">
      <c r="A4" s="9"/>
      <c r="B4" s="2">
        <v>42484.764245352511</v>
      </c>
      <c r="C4" s="2"/>
      <c r="D4" s="21">
        <f t="shared" si="0"/>
        <v>43759.307172713088</v>
      </c>
      <c r="E4" s="21"/>
      <c r="F4" s="24">
        <f t="shared" si="1"/>
        <v>44259.307172713088</v>
      </c>
      <c r="H4" s="21">
        <f t="shared" ref="H4:I66" si="2">F4*1.01</f>
        <v>44701.900244440221</v>
      </c>
      <c r="I4" s="2"/>
    </row>
    <row r="5" spans="1:9" x14ac:dyDescent="0.25">
      <c r="B5" s="2">
        <v>44228.910860331132</v>
      </c>
      <c r="C5" s="2"/>
      <c r="D5" s="21">
        <f t="shared" si="0"/>
        <v>45555.778186141069</v>
      </c>
      <c r="E5" s="21"/>
      <c r="F5" s="24">
        <f t="shared" si="1"/>
        <v>46055.778186141069</v>
      </c>
      <c r="H5" s="21">
        <f t="shared" si="2"/>
        <v>46516.335968002481</v>
      </c>
      <c r="I5" s="2"/>
    </row>
    <row r="6" spans="1:9" x14ac:dyDescent="0.25">
      <c r="B6" s="2">
        <v>45962.28509307238</v>
      </c>
      <c r="C6" s="2"/>
      <c r="D6" s="21">
        <f t="shared" si="0"/>
        <v>47341.15364586455</v>
      </c>
      <c r="E6" s="21"/>
      <c r="F6" s="24">
        <f t="shared" si="1"/>
        <v>47841.15364586455</v>
      </c>
      <c r="H6" s="21">
        <f t="shared" si="2"/>
        <v>48319.565182323196</v>
      </c>
      <c r="I6" s="2"/>
    </row>
    <row r="7" spans="1:9" x14ac:dyDescent="0.25">
      <c r="B7" s="2">
        <v>47721.121320192877</v>
      </c>
      <c r="C7" s="2"/>
      <c r="D7" s="21">
        <f t="shared" si="0"/>
        <v>49152.754959798665</v>
      </c>
      <c r="E7" s="21"/>
      <c r="F7" s="24">
        <f t="shared" si="1"/>
        <v>49652.754959798665</v>
      </c>
      <c r="H7" s="21">
        <f t="shared" si="2"/>
        <v>50149.282509396653</v>
      </c>
      <c r="I7" s="2"/>
    </row>
    <row r="8" spans="1:9" x14ac:dyDescent="0.25">
      <c r="B8" s="2">
        <v>49456.454167886382</v>
      </c>
      <c r="C8" s="2"/>
      <c r="D8" s="21">
        <f t="shared" si="0"/>
        <v>50940.147792922973</v>
      </c>
      <c r="E8" s="21"/>
      <c r="F8" s="24">
        <f t="shared" si="1"/>
        <v>51449.549270852207</v>
      </c>
      <c r="H8" s="21">
        <f t="shared" si="2"/>
        <v>51964.044763560727</v>
      </c>
      <c r="I8" s="2"/>
    </row>
    <row r="9" spans="1:9" x14ac:dyDescent="0.25">
      <c r="B9" s="2">
        <v>51199.693986286569</v>
      </c>
      <c r="C9" s="2"/>
      <c r="D9" s="21">
        <f t="shared" si="0"/>
        <v>52735.684805875171</v>
      </c>
      <c r="E9" s="21"/>
      <c r="F9" s="24">
        <f t="shared" si="1"/>
        <v>53263.04165393392</v>
      </c>
      <c r="H9" s="21">
        <f t="shared" si="2"/>
        <v>53795.672070473258</v>
      </c>
      <c r="I9" s="2"/>
    </row>
    <row r="10" spans="1:9" x14ac:dyDescent="0.25">
      <c r="B10" s="2">
        <v>52964.249369067635</v>
      </c>
      <c r="C10" s="2"/>
      <c r="D10" s="21">
        <f t="shared" si="0"/>
        <v>54553.176850139665</v>
      </c>
      <c r="E10" s="21"/>
      <c r="F10" s="24">
        <f t="shared" si="1"/>
        <v>55098.70861864106</v>
      </c>
      <c r="H10" s="21">
        <f t="shared" si="2"/>
        <v>55649.695704827471</v>
      </c>
      <c r="I10" s="2"/>
    </row>
    <row r="11" spans="1:9" x14ac:dyDescent="0.25">
      <c r="B11" s="2">
        <v>55206.540317926774</v>
      </c>
      <c r="C11" s="2"/>
      <c r="D11" s="21">
        <f t="shared" si="0"/>
        <v>56862.736527464578</v>
      </c>
      <c r="E11" s="21"/>
      <c r="F11" s="24">
        <f t="shared" si="1"/>
        <v>57431.363892739224</v>
      </c>
      <c r="H11" s="21">
        <f t="shared" si="2"/>
        <v>58005.677531666617</v>
      </c>
      <c r="I11" s="2"/>
    </row>
    <row r="12" spans="1:9" x14ac:dyDescent="0.25">
      <c r="B12" s="2">
        <v>57007.692421090622</v>
      </c>
      <c r="C12" s="2"/>
      <c r="D12" s="21">
        <f t="shared" si="0"/>
        <v>58717.923193723342</v>
      </c>
      <c r="E12" s="21"/>
      <c r="F12" s="24">
        <f t="shared" si="1"/>
        <v>59305.102425660574</v>
      </c>
      <c r="H12" s="21">
        <f t="shared" si="2"/>
        <v>59898.153449917183</v>
      </c>
      <c r="I12" s="2"/>
    </row>
    <row r="13" spans="1:9" x14ac:dyDescent="0.25">
      <c r="B13" s="2">
        <v>58811.811825907142</v>
      </c>
      <c r="C13" s="2"/>
      <c r="D13" s="21">
        <f t="shared" si="0"/>
        <v>60576.166180684355</v>
      </c>
      <c r="E13" s="21"/>
      <c r="F13" s="24">
        <f t="shared" si="1"/>
        <v>61181.927842491197</v>
      </c>
      <c r="H13" s="21">
        <f t="shared" si="2"/>
        <v>61793.747120916109</v>
      </c>
      <c r="I13" s="2"/>
    </row>
    <row r="14" spans="1:9" x14ac:dyDescent="0.25">
      <c r="B14" s="2">
        <v>61173.78394142352</v>
      </c>
      <c r="C14" s="2"/>
      <c r="D14" s="21">
        <f t="shared" si="0"/>
        <v>63008.997459666229</v>
      </c>
      <c r="E14" s="21"/>
      <c r="F14" s="24">
        <f t="shared" si="1"/>
        <v>63639.087434262889</v>
      </c>
      <c r="H14" s="21">
        <f t="shared" si="2"/>
        <v>64275.478308605518</v>
      </c>
      <c r="I14" s="2"/>
    </row>
    <row r="15" spans="1:9" x14ac:dyDescent="0.25">
      <c r="B15" s="2">
        <v>63536.745157490768</v>
      </c>
      <c r="C15" s="2"/>
      <c r="D15" s="21">
        <f t="shared" si="0"/>
        <v>65442.847512215492</v>
      </c>
      <c r="E15" s="21"/>
      <c r="F15" s="24">
        <f t="shared" si="1"/>
        <v>66097.275987337649</v>
      </c>
      <c r="H15" s="21">
        <f t="shared" si="2"/>
        <v>66758.248747211022</v>
      </c>
      <c r="I15" s="2"/>
    </row>
    <row r="16" spans="1:9" x14ac:dyDescent="0.25">
      <c r="B16" s="2">
        <v>65395.265092606031</v>
      </c>
      <c r="C16" s="2"/>
      <c r="D16" s="21">
        <f t="shared" si="0"/>
        <v>67357.123045384214</v>
      </c>
      <c r="E16" s="21"/>
      <c r="F16" s="24">
        <f t="shared" si="1"/>
        <v>68030.694275838061</v>
      </c>
      <c r="H16" s="21">
        <f t="shared" si="2"/>
        <v>68711.001218596444</v>
      </c>
      <c r="I16" s="2"/>
    </row>
    <row r="17" spans="1:9" x14ac:dyDescent="0.25">
      <c r="B17" s="2">
        <v>69560.367512388024</v>
      </c>
      <c r="C17" s="2"/>
      <c r="D17" s="21">
        <f t="shared" si="0"/>
        <v>71647.178537759668</v>
      </c>
      <c r="E17" s="21"/>
      <c r="F17" s="24">
        <f t="shared" si="1"/>
        <v>72363.650323137263</v>
      </c>
      <c r="H17" s="21">
        <f t="shared" si="2"/>
        <v>73087.28682636864</v>
      </c>
      <c r="I17" s="2"/>
    </row>
    <row r="18" spans="1:9" x14ac:dyDescent="0.25">
      <c r="B18" s="2">
        <v>70399.365371565451</v>
      </c>
      <c r="C18" s="2"/>
      <c r="D18" s="21">
        <f t="shared" si="0"/>
        <v>72511.346332712419</v>
      </c>
      <c r="E18" s="21"/>
      <c r="F18" s="24">
        <f t="shared" si="1"/>
        <v>73236.459796039548</v>
      </c>
      <c r="H18" s="60">
        <f t="shared" si="2"/>
        <v>73968.824393999937</v>
      </c>
      <c r="I18" s="2"/>
    </row>
    <row r="19" spans="1:9" s="45" customFormat="1" x14ac:dyDescent="0.25">
      <c r="A19" s="57" t="s">
        <v>2</v>
      </c>
      <c r="B19" s="44">
        <v>51988.996225893789</v>
      </c>
      <c r="C19" s="44"/>
      <c r="D19" s="44">
        <f t="shared" si="0"/>
        <v>53548.666112670602</v>
      </c>
      <c r="E19" s="44"/>
      <c r="F19" s="27">
        <f t="shared" si="1"/>
        <v>54084.152773797308</v>
      </c>
      <c r="H19" s="21">
        <f t="shared" si="2"/>
        <v>54624.994301535284</v>
      </c>
      <c r="I19" s="44"/>
    </row>
    <row r="20" spans="1:9" x14ac:dyDescent="0.25">
      <c r="A20" s="9"/>
      <c r="B20" s="2">
        <v>54461.747603109419</v>
      </c>
      <c r="C20" s="2"/>
      <c r="D20" s="21">
        <f t="shared" si="0"/>
        <v>56095.600031202703</v>
      </c>
      <c r="E20" s="21"/>
      <c r="F20" s="24">
        <f t="shared" si="1"/>
        <v>56656.55603151473</v>
      </c>
      <c r="H20" s="21">
        <f t="shared" si="2"/>
        <v>57223.121591829877</v>
      </c>
      <c r="I20" s="2"/>
    </row>
    <row r="21" spans="1:9" x14ac:dyDescent="0.25">
      <c r="B21" s="2">
        <v>56484.4582296718</v>
      </c>
      <c r="C21" s="2"/>
      <c r="D21" s="21">
        <f t="shared" si="0"/>
        <v>58178.991976561956</v>
      </c>
      <c r="E21" s="21"/>
      <c r="F21" s="24">
        <f t="shared" si="1"/>
        <v>58760.781896327579</v>
      </c>
      <c r="H21" s="21">
        <f t="shared" si="2"/>
        <v>59348.389715290854</v>
      </c>
      <c r="I21" s="2"/>
    </row>
    <row r="22" spans="1:9" x14ac:dyDescent="0.25">
      <c r="B22" s="2">
        <v>58534.863671658997</v>
      </c>
      <c r="C22" s="2"/>
      <c r="D22" s="21">
        <f t="shared" si="0"/>
        <v>60290.909581808766</v>
      </c>
      <c r="E22" s="21"/>
      <c r="F22" s="24">
        <f t="shared" si="1"/>
        <v>60893.818677626856</v>
      </c>
      <c r="H22" s="21">
        <f t="shared" si="2"/>
        <v>61502.756864403127</v>
      </c>
      <c r="I22" s="2"/>
    </row>
    <row r="23" spans="1:9" x14ac:dyDescent="0.25">
      <c r="B23" s="2">
        <v>61103.557802310585</v>
      </c>
      <c r="C23" s="2"/>
      <c r="D23" s="21">
        <f t="shared" si="0"/>
        <v>62936.664536379903</v>
      </c>
      <c r="E23" s="21"/>
      <c r="F23" s="24">
        <f t="shared" si="1"/>
        <v>63566.031181743703</v>
      </c>
      <c r="H23" s="21">
        <f t="shared" si="2"/>
        <v>64201.691493561142</v>
      </c>
      <c r="I23" s="2"/>
    </row>
    <row r="24" spans="1:9" x14ac:dyDescent="0.25">
      <c r="B24" s="2">
        <v>68823.487601977773</v>
      </c>
      <c r="C24" s="2"/>
      <c r="D24" s="21">
        <f t="shared" si="0"/>
        <v>70888.192230037108</v>
      </c>
      <c r="E24" s="21"/>
      <c r="F24" s="24">
        <f t="shared" si="1"/>
        <v>71597.074152337475</v>
      </c>
      <c r="H24" s="21">
        <f t="shared" si="2"/>
        <v>72313.044893860846</v>
      </c>
      <c r="I24" s="2"/>
    </row>
    <row r="25" spans="1:9" x14ac:dyDescent="0.25">
      <c r="B25" s="2">
        <v>70003.404361843088</v>
      </c>
      <c r="C25" s="2"/>
      <c r="D25" s="21">
        <f t="shared" si="0"/>
        <v>72103.506492698376</v>
      </c>
      <c r="E25" s="21"/>
      <c r="F25" s="24">
        <f t="shared" si="1"/>
        <v>72824.541557625358</v>
      </c>
      <c r="H25" s="21">
        <f t="shared" si="2"/>
        <v>73552.786973201612</v>
      </c>
      <c r="I25" s="2"/>
    </row>
    <row r="26" spans="1:9" x14ac:dyDescent="0.25">
      <c r="B26" s="2">
        <v>72240</v>
      </c>
      <c r="C26" s="2"/>
      <c r="D26" s="21">
        <f t="shared" si="0"/>
        <v>74407.199999999997</v>
      </c>
      <c r="E26" s="21"/>
      <c r="F26" s="24">
        <f t="shared" si="1"/>
        <v>75151.271999999997</v>
      </c>
      <c r="H26" s="21">
        <f t="shared" si="2"/>
        <v>75902.784719999996</v>
      </c>
      <c r="I26" s="2"/>
    </row>
    <row r="27" spans="1:9" x14ac:dyDescent="0.25">
      <c r="B27" s="2">
        <v>74514</v>
      </c>
      <c r="C27" s="2"/>
      <c r="D27" s="21">
        <f t="shared" si="0"/>
        <v>76749.42</v>
      </c>
      <c r="E27" s="21"/>
      <c r="F27" s="24">
        <f t="shared" si="1"/>
        <v>77516.914199999999</v>
      </c>
      <c r="H27" s="21">
        <f t="shared" si="2"/>
        <v>78292.083341999998</v>
      </c>
      <c r="I27" s="2"/>
    </row>
    <row r="28" spans="1:9" x14ac:dyDescent="0.25">
      <c r="B28" s="2">
        <v>76792</v>
      </c>
      <c r="C28" s="2"/>
      <c r="D28" s="21">
        <f t="shared" si="0"/>
        <v>79095.760000000009</v>
      </c>
      <c r="E28" s="21"/>
      <c r="F28" s="24">
        <f t="shared" si="1"/>
        <v>79886.717600000004</v>
      </c>
      <c r="H28" s="21">
        <f t="shared" si="2"/>
        <v>80685.584776000003</v>
      </c>
      <c r="I28" s="2"/>
    </row>
    <row r="29" spans="1:9" x14ac:dyDescent="0.25">
      <c r="B29" s="2">
        <v>79077</v>
      </c>
      <c r="C29" s="2"/>
      <c r="D29" s="21">
        <f t="shared" si="0"/>
        <v>81449.31</v>
      </c>
      <c r="E29" s="21"/>
      <c r="F29" s="24">
        <f t="shared" si="1"/>
        <v>82263.803100000005</v>
      </c>
      <c r="H29" s="60">
        <f t="shared" si="2"/>
        <v>83086.441131</v>
      </c>
      <c r="I29" s="2"/>
    </row>
    <row r="30" spans="1:9" s="45" customFormat="1" x14ac:dyDescent="0.25">
      <c r="A30" s="57" t="s">
        <v>17</v>
      </c>
      <c r="B30" s="44">
        <v>58391.444091780497</v>
      </c>
      <c r="C30" s="44"/>
      <c r="D30" s="44">
        <f t="shared" si="0"/>
        <v>60143.18741453391</v>
      </c>
      <c r="E30" s="44"/>
      <c r="F30" s="27">
        <f t="shared" si="1"/>
        <v>60744.619288679249</v>
      </c>
      <c r="H30" s="21">
        <f t="shared" si="2"/>
        <v>61352.065481566038</v>
      </c>
      <c r="I30" s="44"/>
    </row>
    <row r="31" spans="1:9" x14ac:dyDescent="0.25">
      <c r="B31" s="2">
        <v>61079.819389089316</v>
      </c>
      <c r="C31" s="2"/>
      <c r="D31" s="21">
        <f t="shared" si="0"/>
        <v>62912.213970762001</v>
      </c>
      <c r="E31" s="21"/>
      <c r="F31" s="24">
        <f t="shared" si="1"/>
        <v>63541.336110469623</v>
      </c>
      <c r="H31" s="21">
        <f t="shared" si="2"/>
        <v>64176.749471574323</v>
      </c>
      <c r="I31" s="2"/>
    </row>
    <row r="32" spans="1:9" x14ac:dyDescent="0.25">
      <c r="A32" s="9"/>
      <c r="B32" s="2">
        <v>70454.968861993664</v>
      </c>
      <c r="C32" s="2"/>
      <c r="D32" s="21">
        <f t="shared" si="0"/>
        <v>72568.617927853469</v>
      </c>
      <c r="E32" s="21"/>
      <c r="F32" s="24">
        <f t="shared" si="1"/>
        <v>73294.304107132004</v>
      </c>
      <c r="H32" s="21">
        <f t="shared" si="2"/>
        <v>74027.247148203329</v>
      </c>
      <c r="I32" s="2"/>
    </row>
    <row r="33" spans="1:9" x14ac:dyDescent="0.25">
      <c r="B33" s="2">
        <v>72909</v>
      </c>
      <c r="C33" s="2"/>
      <c r="D33" s="21">
        <f t="shared" si="0"/>
        <v>75096.27</v>
      </c>
      <c r="E33" s="21"/>
      <c r="F33" s="24">
        <f t="shared" si="1"/>
        <v>75847.232700000008</v>
      </c>
      <c r="H33" s="21">
        <f t="shared" si="2"/>
        <v>76605.705027000004</v>
      </c>
      <c r="I33" s="2"/>
    </row>
    <row r="34" spans="1:9" x14ac:dyDescent="0.25">
      <c r="B34" s="2">
        <v>75390</v>
      </c>
      <c r="C34" s="2"/>
      <c r="D34" s="21">
        <f t="shared" si="0"/>
        <v>77651.7</v>
      </c>
      <c r="E34" s="21"/>
      <c r="F34" s="24">
        <f t="shared" si="1"/>
        <v>78428.217000000004</v>
      </c>
      <c r="H34" s="21">
        <f t="shared" si="2"/>
        <v>79212.49917000001</v>
      </c>
      <c r="I34" s="2"/>
    </row>
    <row r="35" spans="1:9" x14ac:dyDescent="0.25">
      <c r="B35" s="2">
        <v>77882</v>
      </c>
      <c r="C35" s="2"/>
      <c r="D35" s="21">
        <f t="shared" si="0"/>
        <v>80218.460000000006</v>
      </c>
      <c r="E35" s="21"/>
      <c r="F35" s="24">
        <f t="shared" si="1"/>
        <v>81020.644600000014</v>
      </c>
      <c r="H35" s="21">
        <f t="shared" si="2"/>
        <v>81830.851046000011</v>
      </c>
      <c r="I35" s="2"/>
    </row>
    <row r="36" spans="1:9" x14ac:dyDescent="0.25">
      <c r="B36" s="2">
        <v>80387</v>
      </c>
      <c r="C36" s="2"/>
      <c r="D36" s="21">
        <f t="shared" si="0"/>
        <v>82798.61</v>
      </c>
      <c r="E36" s="21"/>
      <c r="F36" s="24">
        <f t="shared" si="1"/>
        <v>83626.596099999995</v>
      </c>
      <c r="H36" s="21">
        <f t="shared" si="2"/>
        <v>84462.862060999993</v>
      </c>
      <c r="I36" s="2"/>
    </row>
    <row r="37" spans="1:9" x14ac:dyDescent="0.25">
      <c r="B37" s="2">
        <v>82873</v>
      </c>
      <c r="C37" s="2"/>
      <c r="D37" s="21">
        <f t="shared" si="0"/>
        <v>85359.19</v>
      </c>
      <c r="E37" s="21"/>
      <c r="F37" s="24">
        <f t="shared" si="1"/>
        <v>86212.781900000002</v>
      </c>
      <c r="H37" s="21">
        <f t="shared" si="2"/>
        <v>87074.909719000003</v>
      </c>
      <c r="I37" s="2"/>
    </row>
    <row r="38" spans="1:9" x14ac:dyDescent="0.25">
      <c r="B38" s="2">
        <v>85358</v>
      </c>
      <c r="C38" s="2"/>
      <c r="D38" s="21">
        <f t="shared" si="0"/>
        <v>87918.74</v>
      </c>
      <c r="E38" s="21"/>
      <c r="F38" s="24">
        <f t="shared" si="1"/>
        <v>88797.9274</v>
      </c>
      <c r="H38" s="21">
        <f t="shared" si="2"/>
        <v>89685.906673999998</v>
      </c>
      <c r="I38" s="2"/>
    </row>
    <row r="39" spans="1:9" x14ac:dyDescent="0.25">
      <c r="B39" s="2">
        <v>87855</v>
      </c>
      <c r="C39" s="2"/>
      <c r="D39" s="21">
        <f t="shared" si="0"/>
        <v>90490.650000000009</v>
      </c>
      <c r="E39" s="21"/>
      <c r="F39" s="24">
        <f t="shared" si="1"/>
        <v>91395.556500000006</v>
      </c>
      <c r="H39" s="21">
        <f t="shared" si="2"/>
        <v>92309.512065000003</v>
      </c>
      <c r="I39" s="2"/>
    </row>
    <row r="40" spans="1:9" x14ac:dyDescent="0.25">
      <c r="B40" s="2">
        <v>90346</v>
      </c>
      <c r="C40" s="2"/>
      <c r="D40" s="21">
        <f t="shared" si="0"/>
        <v>93056.38</v>
      </c>
      <c r="E40" s="21"/>
      <c r="F40" s="24">
        <f t="shared" si="1"/>
        <v>93986.943800000008</v>
      </c>
      <c r="H40" s="21">
        <f t="shared" si="2"/>
        <v>94926.813238000002</v>
      </c>
      <c r="I40" s="2"/>
    </row>
    <row r="41" spans="1:9" x14ac:dyDescent="0.25">
      <c r="A41" s="10" t="s">
        <v>4</v>
      </c>
      <c r="B41" s="2">
        <v>92750</v>
      </c>
      <c r="C41" s="2"/>
      <c r="D41" s="21">
        <f t="shared" si="0"/>
        <v>95532.5</v>
      </c>
      <c r="E41" s="21"/>
      <c r="F41" s="24">
        <f t="shared" si="1"/>
        <v>96487.824999999997</v>
      </c>
      <c r="H41" s="21">
        <f t="shared" si="2"/>
        <v>97452.703249999991</v>
      </c>
      <c r="I41" s="2"/>
    </row>
    <row r="42" spans="1:9" x14ac:dyDescent="0.25">
      <c r="A42" s="10" t="s">
        <v>5</v>
      </c>
      <c r="B42" s="2">
        <v>95154</v>
      </c>
      <c r="C42" s="2"/>
      <c r="D42" s="21">
        <f t="shared" si="0"/>
        <v>98008.62</v>
      </c>
      <c r="E42" s="21"/>
      <c r="F42" s="24">
        <f t="shared" si="1"/>
        <v>98988.706200000001</v>
      </c>
      <c r="H42" s="21">
        <f t="shared" si="2"/>
        <v>99978.593261999995</v>
      </c>
      <c r="I42" s="2"/>
    </row>
    <row r="43" spans="1:9" s="107" customFormat="1" ht="31.2" x14ac:dyDescent="0.25">
      <c r="A43" s="106" t="s">
        <v>49</v>
      </c>
      <c r="D43" s="108"/>
      <c r="E43" s="108"/>
      <c r="F43" s="109"/>
      <c r="H43" s="108"/>
      <c r="I43" s="108"/>
    </row>
    <row r="44" spans="1:9" s="11" customFormat="1" x14ac:dyDescent="0.25">
      <c r="A44" s="104" t="s">
        <v>6</v>
      </c>
      <c r="B44" s="21">
        <v>43605</v>
      </c>
      <c r="C44" s="105">
        <v>39400</v>
      </c>
      <c r="D44" s="21">
        <f t="shared" ref="D44:E51" si="3">B44*1.03</f>
        <v>44913.15</v>
      </c>
      <c r="E44" s="21">
        <f t="shared" si="3"/>
        <v>40582</v>
      </c>
      <c r="F44" s="24">
        <f t="shared" ref="F44:G51" si="4">IF(D44*0.01&lt;500,D44+500,D44*1.01)</f>
        <v>45413.15</v>
      </c>
      <c r="G44" s="24">
        <f t="shared" si="4"/>
        <v>41082</v>
      </c>
      <c r="H44" s="21">
        <f t="shared" si="2"/>
        <v>45867.281500000005</v>
      </c>
      <c r="I44" s="21">
        <f t="shared" si="2"/>
        <v>41492.82</v>
      </c>
    </row>
    <row r="45" spans="1:9" x14ac:dyDescent="0.25">
      <c r="A45" s="9"/>
      <c r="B45" s="2">
        <v>45304</v>
      </c>
      <c r="C45" s="16">
        <v>41711</v>
      </c>
      <c r="D45" s="21">
        <f t="shared" si="3"/>
        <v>46663.12</v>
      </c>
      <c r="E45" s="21">
        <f t="shared" si="3"/>
        <v>42962.33</v>
      </c>
      <c r="F45" s="24">
        <f t="shared" si="4"/>
        <v>47163.12</v>
      </c>
      <c r="G45" s="24">
        <f t="shared" si="4"/>
        <v>43462.33</v>
      </c>
      <c r="H45" s="21">
        <f t="shared" si="2"/>
        <v>47634.751200000006</v>
      </c>
      <c r="I45" s="21">
        <f t="shared" si="2"/>
        <v>43896.953300000001</v>
      </c>
    </row>
    <row r="46" spans="1:9" x14ac:dyDescent="0.25">
      <c r="A46" s="9"/>
      <c r="B46" s="2">
        <v>47041</v>
      </c>
      <c r="C46" s="16">
        <v>43605</v>
      </c>
      <c r="D46" s="21">
        <f t="shared" si="3"/>
        <v>48452.23</v>
      </c>
      <c r="E46" s="21">
        <f t="shared" si="3"/>
        <v>44913.15</v>
      </c>
      <c r="F46" s="24">
        <f t="shared" si="4"/>
        <v>48952.23</v>
      </c>
      <c r="G46" s="24">
        <f t="shared" si="4"/>
        <v>45413.15</v>
      </c>
      <c r="H46" s="21">
        <f t="shared" si="2"/>
        <v>49441.7523</v>
      </c>
      <c r="I46" s="21">
        <f t="shared" si="2"/>
        <v>45867.281500000005</v>
      </c>
    </row>
    <row r="47" spans="1:9" x14ac:dyDescent="0.25">
      <c r="A47" s="9"/>
      <c r="B47" s="2">
        <v>48413</v>
      </c>
      <c r="C47" s="16">
        <v>45304</v>
      </c>
      <c r="D47" s="21">
        <f t="shared" si="3"/>
        <v>49865.39</v>
      </c>
      <c r="E47" s="21">
        <f t="shared" si="3"/>
        <v>46663.12</v>
      </c>
      <c r="F47" s="24">
        <f t="shared" si="4"/>
        <v>50365.39</v>
      </c>
      <c r="G47" s="24">
        <f t="shared" si="4"/>
        <v>47163.12</v>
      </c>
      <c r="H47" s="21">
        <f t="shared" si="2"/>
        <v>50869.043899999997</v>
      </c>
      <c r="I47" s="21">
        <f t="shared" si="2"/>
        <v>47634.751200000006</v>
      </c>
    </row>
    <row r="48" spans="1:9" x14ac:dyDescent="0.25">
      <c r="A48" s="9"/>
      <c r="B48" s="2">
        <v>49802</v>
      </c>
      <c r="C48" s="16">
        <v>47041</v>
      </c>
      <c r="D48" s="21">
        <f t="shared" si="3"/>
        <v>51296.060000000005</v>
      </c>
      <c r="E48" s="21">
        <f t="shared" si="3"/>
        <v>48452.23</v>
      </c>
      <c r="F48" s="24">
        <f t="shared" si="4"/>
        <v>51809.020600000003</v>
      </c>
      <c r="G48" s="24">
        <f t="shared" si="4"/>
        <v>48952.23</v>
      </c>
      <c r="H48" s="21">
        <f t="shared" si="2"/>
        <v>52327.110806000004</v>
      </c>
      <c r="I48" s="21">
        <f t="shared" si="2"/>
        <v>49441.7523</v>
      </c>
    </row>
    <row r="49" spans="1:9" x14ac:dyDescent="0.25">
      <c r="A49" s="9"/>
      <c r="B49" s="2">
        <v>51196</v>
      </c>
      <c r="C49" s="16">
        <v>48413</v>
      </c>
      <c r="D49" s="21">
        <f t="shared" si="3"/>
        <v>52731.880000000005</v>
      </c>
      <c r="E49" s="21">
        <f t="shared" si="3"/>
        <v>49865.39</v>
      </c>
      <c r="F49" s="24">
        <f t="shared" si="4"/>
        <v>53259.198800000006</v>
      </c>
      <c r="G49" s="24">
        <f t="shared" si="4"/>
        <v>50365.39</v>
      </c>
      <c r="H49" s="21">
        <f t="shared" si="2"/>
        <v>53791.790788000006</v>
      </c>
      <c r="I49" s="21">
        <f t="shared" si="2"/>
        <v>50869.043899999997</v>
      </c>
    </row>
    <row r="50" spans="1:9" x14ac:dyDescent="0.25">
      <c r="A50" s="9"/>
      <c r="B50" s="2">
        <v>52598</v>
      </c>
      <c r="C50" s="16">
        <v>49802</v>
      </c>
      <c r="D50" s="21">
        <f t="shared" si="3"/>
        <v>54175.94</v>
      </c>
      <c r="E50" s="21">
        <f t="shared" si="3"/>
        <v>51296.060000000005</v>
      </c>
      <c r="F50" s="24">
        <f t="shared" si="4"/>
        <v>54717.699400000005</v>
      </c>
      <c r="G50" s="24">
        <f t="shared" si="4"/>
        <v>51809.020600000003</v>
      </c>
      <c r="H50" s="21">
        <f t="shared" si="2"/>
        <v>55264.876394000006</v>
      </c>
      <c r="I50" s="21">
        <f t="shared" si="2"/>
        <v>52327.110806000004</v>
      </c>
    </row>
    <row r="51" spans="1:9" x14ac:dyDescent="0.25">
      <c r="A51" s="9"/>
      <c r="B51" s="2">
        <v>53986</v>
      </c>
      <c r="C51" s="16">
        <v>51196</v>
      </c>
      <c r="D51" s="21">
        <f t="shared" si="3"/>
        <v>55605.58</v>
      </c>
      <c r="E51" s="21">
        <f t="shared" si="3"/>
        <v>52731.880000000005</v>
      </c>
      <c r="F51" s="24">
        <f t="shared" si="4"/>
        <v>56161.635800000004</v>
      </c>
      <c r="G51" s="24">
        <f t="shared" si="4"/>
        <v>53259.198800000006</v>
      </c>
      <c r="H51" s="21">
        <f t="shared" si="2"/>
        <v>56723.252158000003</v>
      </c>
      <c r="I51" s="21">
        <f t="shared" si="2"/>
        <v>53791.790788000006</v>
      </c>
    </row>
    <row r="52" spans="1:9" x14ac:dyDescent="0.25">
      <c r="A52" s="9"/>
      <c r="B52" s="2"/>
      <c r="C52" s="16">
        <v>52598</v>
      </c>
      <c r="D52" s="21"/>
      <c r="E52" s="21">
        <f>C52*1.03</f>
        <v>54175.94</v>
      </c>
      <c r="F52" s="24"/>
      <c r="G52" s="24">
        <f>IF(E52*0.01&lt;500,E52+500,E52*1.01)</f>
        <v>54717.699400000005</v>
      </c>
      <c r="H52" s="21"/>
      <c r="I52" s="21">
        <f t="shared" si="2"/>
        <v>55264.876394000006</v>
      </c>
    </row>
    <row r="53" spans="1:9" x14ac:dyDescent="0.25">
      <c r="A53" s="9"/>
      <c r="B53" s="2"/>
      <c r="C53" s="16">
        <v>53986</v>
      </c>
      <c r="D53" s="21"/>
      <c r="E53" s="21">
        <f>C53*1.03</f>
        <v>55605.58</v>
      </c>
      <c r="F53" s="24"/>
      <c r="G53" s="24">
        <f>IF(E53*0.01&lt;500,E53+500,E53*1.01)</f>
        <v>56161.635800000004</v>
      </c>
      <c r="H53" s="60"/>
      <c r="I53" s="21">
        <f t="shared" si="2"/>
        <v>56723.252158000003</v>
      </c>
    </row>
    <row r="54" spans="1:9" s="18" customFormat="1" x14ac:dyDescent="0.25">
      <c r="A54" s="12" t="s">
        <v>6</v>
      </c>
      <c r="D54" s="44"/>
      <c r="E54" s="44"/>
      <c r="F54" s="27"/>
      <c r="H54" s="21"/>
      <c r="I54" s="58"/>
    </row>
    <row r="55" spans="1:9" x14ac:dyDescent="0.25">
      <c r="A55" s="8" t="s">
        <v>11</v>
      </c>
      <c r="B55" s="17">
        <v>69.209999999999994</v>
      </c>
      <c r="C55" s="17">
        <v>62.54</v>
      </c>
      <c r="D55" s="26">
        <f>B55*1.03</f>
        <v>71.286299999999997</v>
      </c>
      <c r="E55" s="26">
        <f>C55*1.03</f>
        <v>64.416200000000003</v>
      </c>
      <c r="F55" s="41">
        <f>F44/630</f>
        <v>72.084365079365085</v>
      </c>
      <c r="G55" s="42">
        <f>G44/630</f>
        <v>65.209523809523816</v>
      </c>
      <c r="H55" s="42">
        <f>H44/630</f>
        <v>72.805208730158739</v>
      </c>
      <c r="I55" s="42">
        <f>I44/630</f>
        <v>65.861619047619044</v>
      </c>
    </row>
    <row r="56" spans="1:9" x14ac:dyDescent="0.25">
      <c r="A56" s="9"/>
      <c r="B56" s="17"/>
      <c r="C56" s="17"/>
      <c r="D56" s="21"/>
      <c r="E56" s="21"/>
      <c r="F56" s="24"/>
      <c r="H56" s="90"/>
      <c r="I56" s="90"/>
    </row>
    <row r="57" spans="1:9" s="45" customFormat="1" x14ac:dyDescent="0.25">
      <c r="A57" s="56" t="s">
        <v>18</v>
      </c>
      <c r="B57" s="44">
        <v>58391.444091780497</v>
      </c>
      <c r="C57" s="44"/>
      <c r="D57" s="44">
        <f t="shared" ref="D57:D67" si="5">B57*1.03</f>
        <v>60143.18741453391</v>
      </c>
      <c r="E57" s="44"/>
      <c r="F57" s="27">
        <f t="shared" ref="F57:F66" si="6">IF(D57*0.01&lt;500,D57+500,D57*1.01)</f>
        <v>60744.619288679249</v>
      </c>
      <c r="H57" s="21">
        <f t="shared" si="2"/>
        <v>61352.065481566038</v>
      </c>
      <c r="I57" s="44"/>
    </row>
    <row r="58" spans="1:9" x14ac:dyDescent="0.25">
      <c r="A58" s="9"/>
      <c r="B58" s="2">
        <v>61079.819389089316</v>
      </c>
      <c r="C58" s="2"/>
      <c r="D58" s="21">
        <f t="shared" si="5"/>
        <v>62912.213970762001</v>
      </c>
      <c r="E58" s="21"/>
      <c r="F58" s="24">
        <f t="shared" si="6"/>
        <v>63541.336110469623</v>
      </c>
      <c r="H58" s="21">
        <f t="shared" si="2"/>
        <v>64176.749471574323</v>
      </c>
      <c r="I58" s="2"/>
    </row>
    <row r="59" spans="1:9" x14ac:dyDescent="0.25">
      <c r="A59" s="9"/>
      <c r="B59" s="2">
        <v>70454.968861993664</v>
      </c>
      <c r="C59" s="2"/>
      <c r="D59" s="21">
        <f t="shared" si="5"/>
        <v>72568.617927853469</v>
      </c>
      <c r="E59" s="21"/>
      <c r="F59" s="24">
        <f t="shared" si="6"/>
        <v>73294.304107132004</v>
      </c>
      <c r="H59" s="21">
        <f t="shared" si="2"/>
        <v>74027.247148203329</v>
      </c>
      <c r="I59" s="2"/>
    </row>
    <row r="60" spans="1:9" x14ac:dyDescent="0.25">
      <c r="A60" s="9"/>
      <c r="B60" s="2">
        <v>72909</v>
      </c>
      <c r="C60" s="2"/>
      <c r="D60" s="21">
        <f t="shared" si="5"/>
        <v>75096.27</v>
      </c>
      <c r="E60" s="21"/>
      <c r="F60" s="24">
        <f t="shared" si="6"/>
        <v>75847.232700000008</v>
      </c>
      <c r="H60" s="21">
        <f t="shared" si="2"/>
        <v>76605.705027000004</v>
      </c>
      <c r="I60" s="2"/>
    </row>
    <row r="61" spans="1:9" x14ac:dyDescent="0.25">
      <c r="A61" s="9"/>
      <c r="B61" s="2">
        <v>75390</v>
      </c>
      <c r="C61" s="2"/>
      <c r="D61" s="21">
        <f t="shared" si="5"/>
        <v>77651.7</v>
      </c>
      <c r="E61" s="21"/>
      <c r="F61" s="24">
        <f t="shared" si="6"/>
        <v>78428.217000000004</v>
      </c>
      <c r="H61" s="21">
        <f t="shared" si="2"/>
        <v>79212.49917000001</v>
      </c>
      <c r="I61" s="2"/>
    </row>
    <row r="62" spans="1:9" x14ac:dyDescent="0.25">
      <c r="A62" s="9"/>
      <c r="B62" s="2">
        <v>77882</v>
      </c>
      <c r="C62" s="2"/>
      <c r="D62" s="21">
        <f t="shared" si="5"/>
        <v>80218.460000000006</v>
      </c>
      <c r="E62" s="21"/>
      <c r="F62" s="24">
        <f t="shared" si="6"/>
        <v>81020.644600000014</v>
      </c>
      <c r="H62" s="21">
        <f t="shared" si="2"/>
        <v>81830.851046000011</v>
      </c>
      <c r="I62" s="2"/>
    </row>
    <row r="63" spans="1:9" x14ac:dyDescent="0.25">
      <c r="A63" s="9"/>
      <c r="B63" s="2">
        <v>80387</v>
      </c>
      <c r="C63" s="2"/>
      <c r="D63" s="21">
        <f t="shared" si="5"/>
        <v>82798.61</v>
      </c>
      <c r="E63" s="21"/>
      <c r="F63" s="24">
        <f t="shared" si="6"/>
        <v>83626.596099999995</v>
      </c>
      <c r="H63" s="21">
        <f t="shared" si="2"/>
        <v>84462.862060999993</v>
      </c>
      <c r="I63" s="2"/>
    </row>
    <row r="64" spans="1:9" x14ac:dyDescent="0.25">
      <c r="A64" s="9"/>
      <c r="B64" s="2">
        <v>82873</v>
      </c>
      <c r="C64" s="2"/>
      <c r="D64" s="21">
        <f t="shared" si="5"/>
        <v>85359.19</v>
      </c>
      <c r="E64" s="21"/>
      <c r="F64" s="24">
        <f t="shared" si="6"/>
        <v>86212.781900000002</v>
      </c>
      <c r="H64" s="21">
        <f t="shared" si="2"/>
        <v>87074.909719000003</v>
      </c>
      <c r="I64" s="2"/>
    </row>
    <row r="65" spans="1:9" x14ac:dyDescent="0.25">
      <c r="A65" s="9"/>
      <c r="B65" s="2">
        <v>85358</v>
      </c>
      <c r="C65" s="2"/>
      <c r="D65" s="21">
        <f t="shared" si="5"/>
        <v>87918.74</v>
      </c>
      <c r="E65" s="21"/>
      <c r="F65" s="24">
        <f t="shared" si="6"/>
        <v>88797.9274</v>
      </c>
      <c r="H65" s="21">
        <f t="shared" si="2"/>
        <v>89685.906673999998</v>
      </c>
      <c r="I65" s="2"/>
    </row>
    <row r="66" spans="1:9" x14ac:dyDescent="0.25">
      <c r="A66" s="9"/>
      <c r="B66" s="2">
        <v>87855</v>
      </c>
      <c r="C66" s="2"/>
      <c r="D66" s="21">
        <f t="shared" si="5"/>
        <v>90490.650000000009</v>
      </c>
      <c r="E66" s="21"/>
      <c r="F66" s="24">
        <f t="shared" si="6"/>
        <v>91395.556500000006</v>
      </c>
      <c r="H66" s="21">
        <f t="shared" si="2"/>
        <v>92309.512065000003</v>
      </c>
      <c r="I66" s="2"/>
    </row>
    <row r="67" spans="1:9" x14ac:dyDescent="0.25">
      <c r="A67" s="14" t="s">
        <v>3</v>
      </c>
      <c r="B67" s="2">
        <v>90346</v>
      </c>
      <c r="C67" s="2"/>
      <c r="D67" s="21">
        <f t="shared" si="5"/>
        <v>93056.38</v>
      </c>
      <c r="E67" s="21"/>
      <c r="F67" s="24">
        <f t="shared" ref="F67:F104" si="7">IF(D67*0.01&lt;500,D67+500,D67*1.01)</f>
        <v>93986.943800000008</v>
      </c>
      <c r="H67" s="21">
        <f t="shared" ref="H67:H104" si="8">F67*1.01</f>
        <v>94926.813238000002</v>
      </c>
      <c r="I67" s="2"/>
    </row>
    <row r="68" spans="1:9" s="112" customFormat="1" x14ac:dyDescent="0.25">
      <c r="A68" s="110" t="s">
        <v>41</v>
      </c>
      <c r="B68" s="111"/>
      <c r="C68" s="111"/>
      <c r="D68" s="108"/>
      <c r="E68" s="108"/>
      <c r="F68" s="109"/>
      <c r="H68" s="108"/>
      <c r="I68" s="113"/>
    </row>
    <row r="69" spans="1:9" s="11" customFormat="1" x14ac:dyDescent="0.25">
      <c r="A69" s="104" t="s">
        <v>7</v>
      </c>
      <c r="B69" s="21">
        <v>79451</v>
      </c>
      <c r="C69" s="21"/>
      <c r="D69" s="21">
        <f t="shared" ref="D69:D104" si="9">B69*1.03</f>
        <v>81834.53</v>
      </c>
      <c r="E69" s="21"/>
      <c r="F69" s="24">
        <f t="shared" si="7"/>
        <v>82652.8753</v>
      </c>
      <c r="H69" s="21">
        <f t="shared" si="8"/>
        <v>83479.404053000006</v>
      </c>
      <c r="I69" s="21"/>
    </row>
    <row r="70" spans="1:9" x14ac:dyDescent="0.25">
      <c r="A70" s="7" t="s">
        <v>8</v>
      </c>
      <c r="B70" s="2">
        <v>82157</v>
      </c>
      <c r="C70" s="2"/>
      <c r="D70" s="21">
        <f t="shared" si="9"/>
        <v>84621.71</v>
      </c>
      <c r="E70" s="21"/>
      <c r="F70" s="24">
        <f t="shared" si="7"/>
        <v>85467.927100000001</v>
      </c>
      <c r="H70" s="21">
        <f t="shared" si="8"/>
        <v>86322.606371000002</v>
      </c>
      <c r="I70" s="2"/>
    </row>
    <row r="71" spans="1:9" x14ac:dyDescent="0.25">
      <c r="A71" s="9"/>
      <c r="B71" s="2">
        <v>84851</v>
      </c>
      <c r="C71" s="2"/>
      <c r="D71" s="21">
        <f t="shared" si="9"/>
        <v>87396.53</v>
      </c>
      <c r="E71" s="21"/>
      <c r="F71" s="24">
        <f t="shared" si="7"/>
        <v>88270.495299999995</v>
      </c>
      <c r="H71" s="21">
        <f t="shared" si="8"/>
        <v>89153.200253000003</v>
      </c>
      <c r="I71" s="2"/>
    </row>
    <row r="72" spans="1:9" x14ac:dyDescent="0.25">
      <c r="A72" s="9"/>
      <c r="B72" s="2">
        <v>87563</v>
      </c>
      <c r="C72" s="2"/>
      <c r="D72" s="21">
        <f t="shared" si="9"/>
        <v>90189.89</v>
      </c>
      <c r="E72" s="21"/>
      <c r="F72" s="24">
        <f t="shared" si="7"/>
        <v>91091.7889</v>
      </c>
      <c r="H72" s="21">
        <f t="shared" si="8"/>
        <v>92002.706789000003</v>
      </c>
      <c r="I72" s="2"/>
    </row>
    <row r="73" spans="1:9" x14ac:dyDescent="0.25">
      <c r="A73" s="9"/>
      <c r="B73" s="2">
        <v>90260</v>
      </c>
      <c r="C73" s="2"/>
      <c r="D73" s="21">
        <f t="shared" si="9"/>
        <v>92967.8</v>
      </c>
      <c r="E73" s="21"/>
      <c r="F73" s="24">
        <f t="shared" si="7"/>
        <v>93897.478000000003</v>
      </c>
      <c r="H73" s="21">
        <f t="shared" si="8"/>
        <v>94836.452780000007</v>
      </c>
      <c r="I73" s="2"/>
    </row>
    <row r="74" spans="1:9" x14ac:dyDescent="0.25">
      <c r="A74" s="9"/>
      <c r="B74" s="2">
        <v>92955</v>
      </c>
      <c r="C74" s="2"/>
      <c r="D74" s="21">
        <f t="shared" si="9"/>
        <v>95743.650000000009</v>
      </c>
      <c r="E74" s="21"/>
      <c r="F74" s="24">
        <f t="shared" si="7"/>
        <v>96701.086500000005</v>
      </c>
      <c r="H74" s="21">
        <f t="shared" si="8"/>
        <v>97668.097365000009</v>
      </c>
      <c r="I74" s="2"/>
    </row>
    <row r="75" spans="1:9" x14ac:dyDescent="0.25">
      <c r="A75" s="9"/>
      <c r="B75" s="2">
        <v>95664</v>
      </c>
      <c r="C75" s="2"/>
      <c r="D75" s="21">
        <f t="shared" si="9"/>
        <v>98533.92</v>
      </c>
      <c r="E75" s="21"/>
      <c r="F75" s="24">
        <f t="shared" si="7"/>
        <v>99519.2592</v>
      </c>
      <c r="H75" s="21">
        <f t="shared" si="8"/>
        <v>100514.45179200001</v>
      </c>
      <c r="I75" s="2"/>
    </row>
    <row r="76" spans="1:9" x14ac:dyDescent="0.25">
      <c r="A76" s="9"/>
      <c r="B76" s="2">
        <v>98357</v>
      </c>
      <c r="C76" s="2"/>
      <c r="D76" s="21">
        <f t="shared" si="9"/>
        <v>101307.71</v>
      </c>
      <c r="E76" s="21"/>
      <c r="F76" s="24">
        <f t="shared" si="7"/>
        <v>102320.7871</v>
      </c>
      <c r="H76" s="60">
        <f t="shared" si="8"/>
        <v>103343.99497100001</v>
      </c>
      <c r="I76" s="2"/>
    </row>
    <row r="77" spans="1:9" s="45" customFormat="1" x14ac:dyDescent="0.25">
      <c r="A77" s="56" t="s">
        <v>9</v>
      </c>
      <c r="B77" s="44">
        <v>82119</v>
      </c>
      <c r="C77" s="44"/>
      <c r="D77" s="44">
        <f t="shared" si="9"/>
        <v>84582.57</v>
      </c>
      <c r="E77" s="44"/>
      <c r="F77" s="27">
        <f t="shared" si="7"/>
        <v>85428.395700000008</v>
      </c>
      <c r="H77" s="21">
        <f t="shared" si="8"/>
        <v>86282.679657000015</v>
      </c>
      <c r="I77" s="44"/>
    </row>
    <row r="78" spans="1:9" ht="15" customHeight="1" x14ac:dyDescent="0.25">
      <c r="A78" s="9"/>
      <c r="B78" s="2">
        <v>84702</v>
      </c>
      <c r="C78" s="2"/>
      <c r="D78" s="21">
        <f t="shared" si="9"/>
        <v>87243.06</v>
      </c>
      <c r="E78" s="21"/>
      <c r="F78" s="24">
        <f t="shared" si="7"/>
        <v>88115.490600000005</v>
      </c>
      <c r="H78" s="21">
        <f t="shared" si="8"/>
        <v>88996.645506000001</v>
      </c>
      <c r="I78" s="2"/>
    </row>
    <row r="79" spans="1:9" x14ac:dyDescent="0.25">
      <c r="A79" s="9"/>
      <c r="B79" s="2">
        <v>87279</v>
      </c>
      <c r="C79" s="2"/>
      <c r="D79" s="21">
        <f t="shared" si="9"/>
        <v>89897.37</v>
      </c>
      <c r="E79" s="21"/>
      <c r="F79" s="24">
        <f t="shared" si="7"/>
        <v>90796.343699999998</v>
      </c>
      <c r="H79" s="21">
        <f t="shared" si="8"/>
        <v>91704.307136999996</v>
      </c>
      <c r="I79" s="2"/>
    </row>
    <row r="80" spans="1:9" x14ac:dyDescent="0.25">
      <c r="A80" s="9"/>
      <c r="B80" s="2">
        <v>89861</v>
      </c>
      <c r="C80" s="2"/>
      <c r="D80" s="21">
        <f t="shared" si="9"/>
        <v>92556.83</v>
      </c>
      <c r="E80" s="21"/>
      <c r="F80" s="24">
        <f t="shared" si="7"/>
        <v>93482.398300000001</v>
      </c>
      <c r="H80" s="21">
        <f t="shared" si="8"/>
        <v>94417.222282999996</v>
      </c>
      <c r="I80" s="2"/>
    </row>
    <row r="81" spans="1:9" x14ac:dyDescent="0.25">
      <c r="A81" s="9"/>
      <c r="B81" s="2">
        <v>92445</v>
      </c>
      <c r="C81" s="2"/>
      <c r="D81" s="21">
        <f t="shared" si="9"/>
        <v>95218.35</v>
      </c>
      <c r="E81" s="21"/>
      <c r="F81" s="24">
        <f t="shared" si="7"/>
        <v>96170.533500000005</v>
      </c>
      <c r="H81" s="21">
        <f t="shared" si="8"/>
        <v>97132.238835000011</v>
      </c>
      <c r="I81" s="2"/>
    </row>
    <row r="82" spans="1:9" x14ac:dyDescent="0.25">
      <c r="A82" s="9"/>
      <c r="B82" s="2">
        <v>95023</v>
      </c>
      <c r="C82" s="2"/>
      <c r="D82" s="21">
        <f t="shared" si="9"/>
        <v>97873.69</v>
      </c>
      <c r="E82" s="21"/>
      <c r="F82" s="24">
        <f t="shared" si="7"/>
        <v>98852.426900000006</v>
      </c>
      <c r="H82" s="21">
        <f t="shared" si="8"/>
        <v>99840.951169000007</v>
      </c>
      <c r="I82" s="2"/>
    </row>
    <row r="83" spans="1:9" x14ac:dyDescent="0.25">
      <c r="A83" s="9"/>
      <c r="B83" s="2">
        <v>97601</v>
      </c>
      <c r="C83" s="2"/>
      <c r="D83" s="21">
        <f t="shared" si="9"/>
        <v>100529.03</v>
      </c>
      <c r="E83" s="21"/>
      <c r="F83" s="24">
        <f t="shared" si="7"/>
        <v>101534.32030000001</v>
      </c>
      <c r="H83" s="21">
        <f t="shared" si="8"/>
        <v>102549.663503</v>
      </c>
      <c r="I83" s="2"/>
    </row>
    <row r="84" spans="1:9" x14ac:dyDescent="0.25">
      <c r="A84" s="9"/>
      <c r="B84" s="2">
        <v>100184</v>
      </c>
      <c r="C84" s="2"/>
      <c r="D84" s="21">
        <f t="shared" si="9"/>
        <v>103189.52</v>
      </c>
      <c r="E84" s="21"/>
      <c r="F84" s="24">
        <f t="shared" si="7"/>
        <v>104221.4152</v>
      </c>
      <c r="H84" s="21">
        <f t="shared" si="8"/>
        <v>105263.629352</v>
      </c>
      <c r="I84" s="2"/>
    </row>
    <row r="85" spans="1:9" x14ac:dyDescent="0.25">
      <c r="A85" s="9"/>
      <c r="B85" s="2">
        <v>102760</v>
      </c>
      <c r="C85" s="2"/>
      <c r="D85" s="21">
        <f t="shared" si="9"/>
        <v>105842.8</v>
      </c>
      <c r="E85" s="21"/>
      <c r="F85" s="24">
        <f t="shared" si="7"/>
        <v>106901.228</v>
      </c>
      <c r="H85" s="21">
        <f t="shared" si="8"/>
        <v>107970.24028</v>
      </c>
      <c r="I85" s="2"/>
    </row>
    <row r="86" spans="1:9" x14ac:dyDescent="0.25">
      <c r="A86" s="9"/>
      <c r="B86" s="2">
        <v>105578</v>
      </c>
      <c r="C86" s="2"/>
      <c r="D86" s="21">
        <f t="shared" si="9"/>
        <v>108745.34</v>
      </c>
      <c r="E86" s="21"/>
      <c r="F86" s="24">
        <f t="shared" si="7"/>
        <v>109832.7934</v>
      </c>
      <c r="H86" s="60">
        <f t="shared" si="8"/>
        <v>110931.121334</v>
      </c>
      <c r="I86" s="2"/>
    </row>
    <row r="87" spans="1:9" s="45" customFormat="1" x14ac:dyDescent="0.25">
      <c r="A87" s="56" t="s">
        <v>10</v>
      </c>
      <c r="B87" s="44">
        <v>88349</v>
      </c>
      <c r="C87" s="44"/>
      <c r="D87" s="44">
        <f t="shared" si="9"/>
        <v>90999.47</v>
      </c>
      <c r="E87" s="44"/>
      <c r="F87" s="27">
        <f t="shared" si="7"/>
        <v>91909.464699999997</v>
      </c>
      <c r="H87" s="21">
        <f t="shared" si="8"/>
        <v>92828.559347000002</v>
      </c>
      <c r="I87" s="44"/>
    </row>
    <row r="88" spans="1:9" x14ac:dyDescent="0.25">
      <c r="A88" s="9"/>
      <c r="B88" s="2">
        <v>91449</v>
      </c>
      <c r="C88" s="2"/>
      <c r="D88" s="21">
        <f t="shared" si="9"/>
        <v>94192.47</v>
      </c>
      <c r="E88" s="21"/>
      <c r="F88" s="24">
        <f t="shared" si="7"/>
        <v>95134.394700000004</v>
      </c>
      <c r="H88" s="21">
        <f t="shared" si="8"/>
        <v>96085.738647000006</v>
      </c>
      <c r="I88" s="2"/>
    </row>
    <row r="89" spans="1:9" x14ac:dyDescent="0.25">
      <c r="A89" s="9"/>
      <c r="B89" s="2">
        <v>94551</v>
      </c>
      <c r="C89" s="2"/>
      <c r="D89" s="21">
        <f t="shared" si="9"/>
        <v>97387.53</v>
      </c>
      <c r="E89" s="21"/>
      <c r="F89" s="24">
        <f t="shared" si="7"/>
        <v>98361.405299999999</v>
      </c>
      <c r="H89" s="21">
        <f t="shared" si="8"/>
        <v>99345.019352999996</v>
      </c>
      <c r="I89" s="2"/>
    </row>
    <row r="90" spans="1:9" x14ac:dyDescent="0.25">
      <c r="A90" s="9"/>
      <c r="B90" s="2">
        <v>97654</v>
      </c>
      <c r="C90" s="2"/>
      <c r="D90" s="21">
        <f t="shared" si="9"/>
        <v>100583.62</v>
      </c>
      <c r="E90" s="21"/>
      <c r="F90" s="24">
        <f t="shared" si="7"/>
        <v>101589.4562</v>
      </c>
      <c r="H90" s="21">
        <f t="shared" si="8"/>
        <v>102605.350762</v>
      </c>
      <c r="I90" s="2"/>
    </row>
    <row r="91" spans="1:9" x14ac:dyDescent="0.25">
      <c r="A91" s="9"/>
      <c r="B91" s="2">
        <v>100756</v>
      </c>
      <c r="C91" s="2"/>
      <c r="D91" s="21">
        <f t="shared" si="9"/>
        <v>103778.68000000001</v>
      </c>
      <c r="E91" s="21"/>
      <c r="F91" s="24">
        <f t="shared" si="7"/>
        <v>104816.46680000001</v>
      </c>
      <c r="H91" s="21">
        <f t="shared" si="8"/>
        <v>105864.63146800001</v>
      </c>
      <c r="I91" s="2"/>
    </row>
    <row r="92" spans="1:9" x14ac:dyDescent="0.25">
      <c r="A92" s="9"/>
      <c r="B92" s="2">
        <v>103857</v>
      </c>
      <c r="C92" s="2"/>
      <c r="D92" s="21">
        <f t="shared" si="9"/>
        <v>106972.71</v>
      </c>
      <c r="E92" s="21"/>
      <c r="F92" s="24">
        <f t="shared" si="7"/>
        <v>108042.43710000001</v>
      </c>
      <c r="H92" s="21">
        <f t="shared" si="8"/>
        <v>109122.86147100001</v>
      </c>
      <c r="I92" s="2"/>
    </row>
    <row r="93" spans="1:9" x14ac:dyDescent="0.25">
      <c r="A93" s="9"/>
      <c r="B93" s="2">
        <v>107192</v>
      </c>
      <c r="C93" s="2"/>
      <c r="D93" s="21">
        <f t="shared" si="9"/>
        <v>110407.76000000001</v>
      </c>
      <c r="E93" s="21"/>
      <c r="F93" s="24">
        <f t="shared" si="7"/>
        <v>111511.83760000001</v>
      </c>
      <c r="H93" s="21">
        <f t="shared" si="8"/>
        <v>112626.95597600001</v>
      </c>
      <c r="I93" s="2"/>
    </row>
    <row r="94" spans="1:9" x14ac:dyDescent="0.25">
      <c r="A94" s="9"/>
      <c r="B94" s="2">
        <v>110319</v>
      </c>
      <c r="C94" s="2"/>
      <c r="D94" s="21">
        <f t="shared" si="9"/>
        <v>113628.57</v>
      </c>
      <c r="E94" s="21"/>
      <c r="F94" s="24">
        <f t="shared" si="7"/>
        <v>114764.85570000001</v>
      </c>
      <c r="H94" s="21">
        <f t="shared" si="8"/>
        <v>115912.50425700002</v>
      </c>
      <c r="I94" s="2"/>
    </row>
    <row r="95" spans="1:9" x14ac:dyDescent="0.25">
      <c r="A95" s="9"/>
      <c r="B95" s="2">
        <v>113633</v>
      </c>
      <c r="C95" s="2"/>
      <c r="D95" s="21">
        <f t="shared" si="9"/>
        <v>117041.99</v>
      </c>
      <c r="E95" s="21"/>
      <c r="F95" s="24">
        <f t="shared" si="7"/>
        <v>118212.40990000001</v>
      </c>
      <c r="H95" s="60">
        <f t="shared" si="8"/>
        <v>119394.53399900002</v>
      </c>
      <c r="I95" s="2"/>
    </row>
    <row r="96" spans="1:9" s="45" customFormat="1" x14ac:dyDescent="0.25">
      <c r="A96" s="55" t="s">
        <v>13</v>
      </c>
      <c r="B96" s="44">
        <v>54704.077238076556</v>
      </c>
      <c r="C96" s="44"/>
      <c r="D96" s="44">
        <f t="shared" si="9"/>
        <v>56345.199555218853</v>
      </c>
      <c r="E96" s="44"/>
      <c r="F96" s="27">
        <f t="shared" si="7"/>
        <v>56908.651550771043</v>
      </c>
      <c r="H96" s="21">
        <f t="shared" si="8"/>
        <v>57477.738066278755</v>
      </c>
      <c r="I96" s="44"/>
    </row>
    <row r="97" spans="1:9" x14ac:dyDescent="0.25">
      <c r="A97" s="15" t="s">
        <v>12</v>
      </c>
      <c r="B97" s="2">
        <v>64421.990150533959</v>
      </c>
      <c r="C97" s="2"/>
      <c r="D97" s="21">
        <f t="shared" si="9"/>
        <v>66354.649855049982</v>
      </c>
      <c r="E97" s="21"/>
      <c r="F97" s="24">
        <f t="shared" si="7"/>
        <v>67018.196353600477</v>
      </c>
      <c r="H97" s="21">
        <f t="shared" si="8"/>
        <v>67688.378317136478</v>
      </c>
      <c r="I97" s="2"/>
    </row>
    <row r="98" spans="1:9" x14ac:dyDescent="0.25">
      <c r="A98" s="9"/>
      <c r="B98" s="2">
        <v>67869.005570372537</v>
      </c>
      <c r="C98" s="2"/>
      <c r="D98" s="21">
        <f t="shared" si="9"/>
        <v>69905.075737483712</v>
      </c>
      <c r="E98" s="21"/>
      <c r="F98" s="24">
        <f t="shared" si="7"/>
        <v>70604.126494858545</v>
      </c>
      <c r="H98" s="21">
        <f t="shared" si="8"/>
        <v>71310.167759807126</v>
      </c>
      <c r="I98" s="2"/>
    </row>
    <row r="99" spans="1:9" x14ac:dyDescent="0.25">
      <c r="A99" s="13"/>
      <c r="B99" s="2">
        <v>70241.109283423648</v>
      </c>
      <c r="C99" s="2"/>
      <c r="D99" s="21">
        <f t="shared" si="9"/>
        <v>72348.342561926358</v>
      </c>
      <c r="E99" s="21"/>
      <c r="F99" s="24">
        <f t="shared" si="7"/>
        <v>73071.825987545628</v>
      </c>
      <c r="H99" s="21">
        <f t="shared" si="8"/>
        <v>73802.544247421087</v>
      </c>
      <c r="I99" s="2"/>
    </row>
    <row r="100" spans="1:9" x14ac:dyDescent="0.25">
      <c r="A100" s="13"/>
      <c r="B100" s="2">
        <v>73708</v>
      </c>
      <c r="C100" s="2"/>
      <c r="D100" s="21">
        <f t="shared" si="9"/>
        <v>75919.240000000005</v>
      </c>
      <c r="E100" s="21"/>
      <c r="F100" s="24">
        <f t="shared" si="7"/>
        <v>76678.432400000005</v>
      </c>
      <c r="H100" s="21">
        <f t="shared" si="8"/>
        <v>77445.216724000013</v>
      </c>
      <c r="I100" s="2"/>
    </row>
    <row r="101" spans="1:9" x14ac:dyDescent="0.25">
      <c r="A101" s="13"/>
      <c r="B101" s="2">
        <v>77208</v>
      </c>
      <c r="C101" s="2"/>
      <c r="D101" s="21">
        <f t="shared" si="9"/>
        <v>79524.240000000005</v>
      </c>
      <c r="E101" s="21"/>
      <c r="F101" s="24">
        <f t="shared" si="7"/>
        <v>80319.482400000008</v>
      </c>
      <c r="H101" s="21">
        <f t="shared" si="8"/>
        <v>81122.677224000014</v>
      </c>
      <c r="I101" s="2"/>
    </row>
    <row r="102" spans="1:9" x14ac:dyDescent="0.25">
      <c r="A102" s="13"/>
      <c r="B102" s="2">
        <v>80697</v>
      </c>
      <c r="C102" s="2"/>
      <c r="D102" s="21">
        <f t="shared" si="9"/>
        <v>83117.91</v>
      </c>
      <c r="E102" s="21"/>
      <c r="F102" s="24">
        <f t="shared" si="7"/>
        <v>83949.089099999997</v>
      </c>
      <c r="G102" s="11"/>
      <c r="H102" s="21">
        <f t="shared" si="8"/>
        <v>84788.579990999991</v>
      </c>
      <c r="I102" s="2"/>
    </row>
    <row r="103" spans="1:9" x14ac:dyDescent="0.25">
      <c r="A103" s="13"/>
      <c r="B103" s="2">
        <v>84185</v>
      </c>
      <c r="C103" s="2"/>
      <c r="D103" s="21">
        <f t="shared" si="9"/>
        <v>86710.55</v>
      </c>
      <c r="E103" s="21"/>
      <c r="F103" s="24">
        <f t="shared" si="7"/>
        <v>87577.655500000008</v>
      </c>
      <c r="G103" s="11"/>
      <c r="H103" s="21">
        <f t="shared" si="8"/>
        <v>88453.432055000012</v>
      </c>
      <c r="I103" s="2"/>
    </row>
    <row r="104" spans="1:9" x14ac:dyDescent="0.25">
      <c r="A104" s="13"/>
      <c r="B104" s="2">
        <v>87670</v>
      </c>
      <c r="C104" s="2"/>
      <c r="D104" s="21">
        <f t="shared" si="9"/>
        <v>90300.1</v>
      </c>
      <c r="E104" s="21"/>
      <c r="F104" s="24">
        <f t="shared" si="7"/>
        <v>91203.10100000001</v>
      </c>
      <c r="G104" s="11"/>
      <c r="H104" s="21">
        <f t="shared" si="8"/>
        <v>92115.132010000016</v>
      </c>
      <c r="I104" s="2"/>
    </row>
    <row r="105" spans="1:9" x14ac:dyDescent="0.25">
      <c r="D105" s="21"/>
      <c r="E105" s="21"/>
      <c r="F105" s="21"/>
      <c r="G105" s="11"/>
    </row>
    <row r="106" spans="1:9" x14ac:dyDescent="0.25">
      <c r="D106" s="11"/>
      <c r="E106" s="11"/>
      <c r="F106" s="11"/>
      <c r="G106" s="11"/>
    </row>
    <row r="107" spans="1:9" x14ac:dyDescent="0.25">
      <c r="D107" s="11"/>
      <c r="E107" s="11"/>
      <c r="F107" s="11"/>
      <c r="G107" s="11"/>
    </row>
    <row r="108" spans="1:9" x14ac:dyDescent="0.25">
      <c r="D108" s="11"/>
      <c r="E108" s="11"/>
      <c r="F108" s="11"/>
      <c r="G108" s="11"/>
    </row>
    <row r="120" spans="1:7" s="5" customFormat="1" ht="30.75" customHeight="1" thickBot="1" x14ac:dyDescent="0.3">
      <c r="A120" s="114" t="s">
        <v>29</v>
      </c>
      <c r="B120" s="115"/>
      <c r="C120" s="115"/>
      <c r="D120" s="115"/>
      <c r="E120" s="115"/>
      <c r="F120" s="115"/>
      <c r="G120" s="116"/>
    </row>
    <row r="121" spans="1:7" ht="16.2" thickTop="1" x14ac:dyDescent="0.25"/>
  </sheetData>
  <mergeCells count="1">
    <mergeCell ref="A120:G120"/>
  </mergeCells>
  <phoneticPr fontId="3" type="noConversion"/>
  <hyperlinks>
    <hyperlink ref="A120" location="'Table of Contents'!A1" display="Link to Table of Contents "/>
  </hyperlinks>
  <pageMargins left="0.74803149606299213" right="0.74803149606299213" top="0.98425196850393704" bottom="0.98425196850393704" header="0.51181102362204722" footer="0.51181102362204722"/>
  <pageSetup paperSize="9" scale="35" fitToHeight="0" orientation="portrait" useFirstPageNumber="1" r:id="rId1"/>
  <headerFooter alignWithMargins="0">
    <oddFooter>&amp;C&amp;"Comic Sans MS,Regular"&amp;9&amp;F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5"/>
  <sheetViews>
    <sheetView workbookViewId="0">
      <pane ySplit="1" topLeftCell="A22" activePane="bottomLeft" state="frozen"/>
      <selection pane="bottomLeft" activeCell="A34" sqref="A34:I34"/>
    </sheetView>
  </sheetViews>
  <sheetFormatPr defaultColWidth="7.08984375" defaultRowHeight="15.6" x14ac:dyDescent="0.25"/>
  <cols>
    <col min="1" max="1" width="43.26953125" style="47" customWidth="1"/>
    <col min="2" max="2" width="9.81640625" style="28" hidden="1" customWidth="1"/>
    <col min="3" max="3" width="13.453125" style="29" hidden="1" customWidth="1"/>
    <col min="4" max="4" width="9.81640625" style="30" hidden="1" customWidth="1"/>
    <col min="5" max="5" width="12" style="30" hidden="1" customWidth="1"/>
    <col min="6" max="7" width="9.81640625" style="30" hidden="1" customWidth="1"/>
    <col min="8" max="9" width="9.81640625" style="30" bestFit="1" customWidth="1"/>
    <col min="10" max="11" width="13" style="1" customWidth="1"/>
    <col min="12" max="16384" width="7.08984375" style="30"/>
  </cols>
  <sheetData>
    <row r="1" spans="1:11" s="33" customFormat="1" ht="54.75" customHeight="1" x14ac:dyDescent="0.25">
      <c r="A1" s="49" t="s">
        <v>23</v>
      </c>
      <c r="B1" s="50">
        <v>44470</v>
      </c>
      <c r="C1" s="51" t="s">
        <v>15</v>
      </c>
      <c r="D1" s="54">
        <v>44593</v>
      </c>
      <c r="E1" s="52" t="s">
        <v>34</v>
      </c>
      <c r="F1" s="53">
        <v>44594</v>
      </c>
      <c r="G1" s="52" t="s">
        <v>21</v>
      </c>
      <c r="H1" s="53">
        <v>44835</v>
      </c>
      <c r="I1" s="52" t="s">
        <v>22</v>
      </c>
      <c r="J1" s="61">
        <v>44958</v>
      </c>
      <c r="K1" s="62" t="s">
        <v>36</v>
      </c>
    </row>
    <row r="2" spans="1:11" x14ac:dyDescent="0.25">
      <c r="A2" s="47" t="s">
        <v>24</v>
      </c>
      <c r="B2" s="28">
        <v>86474</v>
      </c>
      <c r="D2" s="29"/>
      <c r="F2" s="29">
        <f>B2*1.03</f>
        <v>89068.22</v>
      </c>
      <c r="G2" s="29"/>
      <c r="H2" s="29">
        <f>F2*1.01</f>
        <v>89958.902199999997</v>
      </c>
      <c r="I2" s="29"/>
      <c r="J2" s="63">
        <f>H2*1.01</f>
        <v>90858.491221999997</v>
      </c>
      <c r="K2" s="63"/>
    </row>
    <row r="3" spans="1:11" x14ac:dyDescent="0.25">
      <c r="B3" s="28">
        <v>89334</v>
      </c>
      <c r="D3" s="29"/>
      <c r="F3" s="29">
        <f t="shared" ref="F3:G31" si="0">B3*1.03</f>
        <v>92014.02</v>
      </c>
      <c r="G3" s="29"/>
      <c r="H3" s="29">
        <f t="shared" ref="H3:I31" si="1">F3*1.01</f>
        <v>92934.160199999998</v>
      </c>
      <c r="I3" s="29"/>
      <c r="J3" s="63">
        <f t="shared" ref="J3:K31" si="2">H3*1.01</f>
        <v>93863.501801999999</v>
      </c>
      <c r="K3" s="63"/>
    </row>
    <row r="4" spans="1:11" x14ac:dyDescent="0.25">
      <c r="B4" s="28">
        <v>92174</v>
      </c>
      <c r="D4" s="29"/>
      <c r="F4" s="29">
        <f t="shared" si="0"/>
        <v>94939.22</v>
      </c>
      <c r="G4" s="29"/>
      <c r="H4" s="29">
        <f t="shared" si="1"/>
        <v>95888.612200000003</v>
      </c>
      <c r="I4" s="29"/>
      <c r="J4" s="63">
        <f t="shared" si="2"/>
        <v>96847.498321999999</v>
      </c>
      <c r="K4" s="63"/>
    </row>
    <row r="5" spans="1:11" x14ac:dyDescent="0.25">
      <c r="B5" s="28">
        <v>95029</v>
      </c>
      <c r="D5" s="29"/>
      <c r="F5" s="29">
        <f t="shared" si="0"/>
        <v>97879.87</v>
      </c>
      <c r="G5" s="29"/>
      <c r="H5" s="29">
        <f t="shared" si="1"/>
        <v>98858.668699999995</v>
      </c>
      <c r="I5" s="29"/>
      <c r="J5" s="63">
        <f t="shared" si="2"/>
        <v>99847.255386999997</v>
      </c>
      <c r="K5" s="63"/>
    </row>
    <row r="6" spans="1:11" x14ac:dyDescent="0.25">
      <c r="B6" s="28">
        <v>97865</v>
      </c>
      <c r="D6" s="29"/>
      <c r="F6" s="29">
        <f t="shared" si="0"/>
        <v>100800.95</v>
      </c>
      <c r="G6" s="29"/>
      <c r="H6" s="29">
        <f t="shared" si="1"/>
        <v>101808.9595</v>
      </c>
      <c r="I6" s="29"/>
      <c r="J6" s="63">
        <f t="shared" si="2"/>
        <v>102827.04909499999</v>
      </c>
      <c r="K6" s="63"/>
    </row>
    <row r="7" spans="1:11" x14ac:dyDescent="0.25">
      <c r="B7" s="28">
        <v>100720</v>
      </c>
      <c r="D7" s="29"/>
      <c r="F7" s="29">
        <f t="shared" si="0"/>
        <v>103741.6</v>
      </c>
      <c r="G7" s="29"/>
      <c r="H7" s="29">
        <f t="shared" si="1"/>
        <v>104779.016</v>
      </c>
      <c r="I7" s="29"/>
      <c r="J7" s="63">
        <f t="shared" si="2"/>
        <v>105826.80616000001</v>
      </c>
      <c r="K7" s="63"/>
    </row>
    <row r="8" spans="1:11" x14ac:dyDescent="0.25">
      <c r="B8" s="28">
        <v>103565</v>
      </c>
      <c r="D8" s="29"/>
      <c r="F8" s="29">
        <f t="shared" si="0"/>
        <v>106671.95</v>
      </c>
      <c r="G8" s="29"/>
      <c r="H8" s="29">
        <f t="shared" si="1"/>
        <v>107738.6695</v>
      </c>
      <c r="I8" s="29"/>
      <c r="J8" s="63">
        <f t="shared" si="2"/>
        <v>108816.056195</v>
      </c>
      <c r="K8" s="63"/>
    </row>
    <row r="9" spans="1:11" x14ac:dyDescent="0.25">
      <c r="B9" s="28">
        <v>106421</v>
      </c>
      <c r="D9" s="29"/>
      <c r="F9" s="29">
        <f t="shared" si="0"/>
        <v>109613.63</v>
      </c>
      <c r="G9" s="29"/>
      <c r="H9" s="29">
        <f t="shared" si="1"/>
        <v>110709.7663</v>
      </c>
      <c r="I9" s="29"/>
      <c r="J9" s="63">
        <f t="shared" si="2"/>
        <v>111816.86396300001</v>
      </c>
      <c r="K9" s="63"/>
    </row>
    <row r="10" spans="1:11" x14ac:dyDescent="0.25">
      <c r="B10" s="28">
        <v>109265</v>
      </c>
      <c r="D10" s="29"/>
      <c r="F10" s="29">
        <f t="shared" si="0"/>
        <v>112542.95</v>
      </c>
      <c r="G10" s="29"/>
      <c r="H10" s="29">
        <f t="shared" si="1"/>
        <v>113668.3795</v>
      </c>
      <c r="I10" s="29"/>
      <c r="J10" s="63">
        <f t="shared" si="2"/>
        <v>114805.063295</v>
      </c>
      <c r="K10" s="63"/>
    </row>
    <row r="11" spans="1:11" x14ac:dyDescent="0.25">
      <c r="B11" s="28">
        <v>112110</v>
      </c>
      <c r="D11" s="29"/>
      <c r="F11" s="29">
        <f t="shared" si="0"/>
        <v>115473.3</v>
      </c>
      <c r="G11" s="29"/>
      <c r="H11" s="29">
        <f t="shared" si="1"/>
        <v>116628.03300000001</v>
      </c>
      <c r="I11" s="29"/>
      <c r="J11" s="63">
        <f t="shared" si="2"/>
        <v>117794.31333</v>
      </c>
      <c r="K11" s="63"/>
    </row>
    <row r="12" spans="1:11" x14ac:dyDescent="0.25">
      <c r="B12" s="28">
        <v>114956</v>
      </c>
      <c r="D12" s="29"/>
      <c r="F12" s="29">
        <f t="shared" si="0"/>
        <v>118404.68000000001</v>
      </c>
      <c r="G12" s="29"/>
      <c r="H12" s="29">
        <f t="shared" si="1"/>
        <v>119588.7268</v>
      </c>
      <c r="I12" s="29"/>
      <c r="J12" s="65">
        <f t="shared" si="2"/>
        <v>120784.61406800001</v>
      </c>
      <c r="K12" s="63"/>
    </row>
    <row r="13" spans="1:11" s="19" customFormat="1" x14ac:dyDescent="0.25">
      <c r="A13" s="46" t="s">
        <v>25</v>
      </c>
      <c r="B13" s="31">
        <v>73300</v>
      </c>
      <c r="C13" s="32"/>
      <c r="D13" s="32"/>
      <c r="F13" s="32">
        <f t="shared" si="0"/>
        <v>75499</v>
      </c>
      <c r="G13" s="32"/>
      <c r="H13" s="32">
        <f t="shared" si="1"/>
        <v>76253.990000000005</v>
      </c>
      <c r="I13" s="32"/>
      <c r="J13" s="63">
        <f t="shared" si="2"/>
        <v>77016.529900000009</v>
      </c>
      <c r="K13" s="64"/>
    </row>
    <row r="14" spans="1:11" x14ac:dyDescent="0.25">
      <c r="B14" s="28">
        <v>76205</v>
      </c>
      <c r="D14" s="29"/>
      <c r="F14" s="29">
        <f t="shared" si="0"/>
        <v>78491.150000000009</v>
      </c>
      <c r="G14" s="29"/>
      <c r="H14" s="29">
        <f t="shared" si="1"/>
        <v>79276.061500000011</v>
      </c>
      <c r="I14" s="29"/>
      <c r="J14" s="63">
        <f t="shared" si="2"/>
        <v>80068.822115000017</v>
      </c>
      <c r="K14" s="63"/>
    </row>
    <row r="15" spans="1:11" x14ac:dyDescent="0.25">
      <c r="B15" s="28">
        <v>79126</v>
      </c>
      <c r="D15" s="29"/>
      <c r="F15" s="29">
        <f t="shared" si="0"/>
        <v>81499.78</v>
      </c>
      <c r="G15" s="29"/>
      <c r="H15" s="29">
        <f t="shared" si="1"/>
        <v>82314.777799999996</v>
      </c>
      <c r="I15" s="29"/>
      <c r="J15" s="63">
        <f t="shared" si="2"/>
        <v>83137.925577999995</v>
      </c>
      <c r="K15" s="63"/>
    </row>
    <row r="16" spans="1:11" x14ac:dyDescent="0.25">
      <c r="B16" s="28">
        <v>82048</v>
      </c>
      <c r="D16" s="29"/>
      <c r="F16" s="29">
        <f t="shared" si="0"/>
        <v>84509.440000000002</v>
      </c>
      <c r="G16" s="29"/>
      <c r="H16" s="29">
        <f t="shared" si="1"/>
        <v>85354.534400000004</v>
      </c>
      <c r="I16" s="29"/>
      <c r="J16" s="63">
        <f t="shared" si="2"/>
        <v>86208.079744000002</v>
      </c>
      <c r="K16" s="63"/>
    </row>
    <row r="17" spans="1:11" x14ac:dyDescent="0.25">
      <c r="B17" s="28">
        <v>84947</v>
      </c>
      <c r="D17" s="29"/>
      <c r="F17" s="29">
        <f t="shared" si="0"/>
        <v>87495.41</v>
      </c>
      <c r="G17" s="29"/>
      <c r="H17" s="29">
        <f t="shared" si="1"/>
        <v>88370.364100000006</v>
      </c>
      <c r="I17" s="29"/>
      <c r="J17" s="63">
        <f t="shared" si="2"/>
        <v>89254.067741000006</v>
      </c>
      <c r="K17" s="63"/>
    </row>
    <row r="18" spans="1:11" x14ac:dyDescent="0.25">
      <c r="B18" s="28">
        <v>87869</v>
      </c>
      <c r="D18" s="29"/>
      <c r="F18" s="29">
        <f t="shared" si="0"/>
        <v>90505.07</v>
      </c>
      <c r="G18" s="29"/>
      <c r="H18" s="29">
        <f t="shared" si="1"/>
        <v>91410.120700000014</v>
      </c>
      <c r="I18" s="29"/>
      <c r="J18" s="63">
        <f t="shared" si="2"/>
        <v>92324.221907000014</v>
      </c>
      <c r="K18" s="63"/>
    </row>
    <row r="19" spans="1:11" x14ac:dyDescent="0.25">
      <c r="B19" s="28">
        <v>90787</v>
      </c>
      <c r="D19" s="29"/>
      <c r="F19" s="29">
        <f t="shared" si="0"/>
        <v>93510.61</v>
      </c>
      <c r="G19" s="29"/>
      <c r="H19" s="29">
        <f t="shared" si="1"/>
        <v>94445.716100000005</v>
      </c>
      <c r="I19" s="29"/>
      <c r="J19" s="63">
        <f t="shared" si="2"/>
        <v>95390.173261000004</v>
      </c>
      <c r="K19" s="63"/>
    </row>
    <row r="20" spans="1:11" x14ac:dyDescent="0.25">
      <c r="B20" s="28">
        <v>93703</v>
      </c>
      <c r="D20" s="29"/>
      <c r="F20" s="29">
        <f t="shared" si="0"/>
        <v>96514.09</v>
      </c>
      <c r="G20" s="29"/>
      <c r="H20" s="29">
        <f t="shared" si="1"/>
        <v>97479.230899999995</v>
      </c>
      <c r="I20" s="29"/>
      <c r="J20" s="63">
        <f t="shared" si="2"/>
        <v>98454.023208999992</v>
      </c>
      <c r="K20" s="63"/>
    </row>
    <row r="21" spans="1:11" x14ac:dyDescent="0.25">
      <c r="B21" s="28">
        <v>96614</v>
      </c>
      <c r="D21" s="29"/>
      <c r="F21" s="29">
        <f t="shared" si="0"/>
        <v>99512.42</v>
      </c>
      <c r="G21" s="29"/>
      <c r="H21" s="29">
        <f t="shared" si="1"/>
        <v>100507.5442</v>
      </c>
      <c r="I21" s="29"/>
      <c r="J21" s="65">
        <f t="shared" si="2"/>
        <v>101512.61964200001</v>
      </c>
      <c r="K21" s="65"/>
    </row>
    <row r="22" spans="1:11" s="19" customFormat="1" x14ac:dyDescent="0.25">
      <c r="A22" s="46" t="s">
        <v>12</v>
      </c>
      <c r="B22" s="31">
        <v>54704</v>
      </c>
      <c r="C22" s="32">
        <v>49352</v>
      </c>
      <c r="D22" s="32"/>
      <c r="E22" s="32"/>
      <c r="F22" s="32">
        <f t="shared" si="0"/>
        <v>56345.120000000003</v>
      </c>
      <c r="G22" s="32">
        <f t="shared" si="0"/>
        <v>50832.560000000005</v>
      </c>
      <c r="H22" s="32">
        <f t="shared" si="1"/>
        <v>56908.571200000006</v>
      </c>
      <c r="I22" s="32">
        <f t="shared" si="1"/>
        <v>51340.885600000009</v>
      </c>
      <c r="J22" s="63">
        <f t="shared" si="2"/>
        <v>57477.656912000006</v>
      </c>
      <c r="K22" s="63">
        <f t="shared" si="2"/>
        <v>51854.294456000011</v>
      </c>
    </row>
    <row r="23" spans="1:11" x14ac:dyDescent="0.25">
      <c r="B23" s="28">
        <v>64422</v>
      </c>
      <c r="C23" s="29">
        <v>58087</v>
      </c>
      <c r="D23" s="29"/>
      <c r="E23" s="29"/>
      <c r="F23" s="29">
        <f t="shared" si="0"/>
        <v>66354.66</v>
      </c>
      <c r="G23" s="29">
        <f t="shared" si="0"/>
        <v>59829.61</v>
      </c>
      <c r="H23" s="29">
        <f t="shared" si="1"/>
        <v>67018.206600000005</v>
      </c>
      <c r="I23" s="29">
        <f t="shared" si="1"/>
        <v>60427.9061</v>
      </c>
      <c r="J23" s="63">
        <f t="shared" si="2"/>
        <v>67688.388665999999</v>
      </c>
      <c r="K23" s="63">
        <f t="shared" si="2"/>
        <v>61032.185161000001</v>
      </c>
    </row>
    <row r="24" spans="1:11" x14ac:dyDescent="0.25">
      <c r="B24" s="28">
        <v>67869</v>
      </c>
      <c r="C24" s="29">
        <v>64422</v>
      </c>
      <c r="D24" s="29"/>
      <c r="E24" s="29"/>
      <c r="F24" s="29">
        <f t="shared" si="0"/>
        <v>69905.070000000007</v>
      </c>
      <c r="G24" s="29">
        <f t="shared" si="0"/>
        <v>66354.66</v>
      </c>
      <c r="H24" s="29">
        <f t="shared" si="1"/>
        <v>70604.120700000014</v>
      </c>
      <c r="I24" s="29">
        <f t="shared" si="1"/>
        <v>67018.206600000005</v>
      </c>
      <c r="J24" s="63">
        <f t="shared" si="2"/>
        <v>71310.161907000016</v>
      </c>
      <c r="K24" s="63">
        <f t="shared" si="2"/>
        <v>67688.388665999999</v>
      </c>
    </row>
    <row r="25" spans="1:11" x14ac:dyDescent="0.25">
      <c r="B25" s="28">
        <v>70241</v>
      </c>
      <c r="C25" s="29">
        <v>67869</v>
      </c>
      <c r="D25" s="29"/>
      <c r="E25" s="29"/>
      <c r="F25" s="29">
        <f t="shared" si="0"/>
        <v>72348.23</v>
      </c>
      <c r="G25" s="29">
        <f t="shared" si="0"/>
        <v>69905.070000000007</v>
      </c>
      <c r="H25" s="29">
        <f t="shared" si="1"/>
        <v>73071.712299999999</v>
      </c>
      <c r="I25" s="29">
        <f t="shared" si="1"/>
        <v>70604.120700000014</v>
      </c>
      <c r="J25" s="63">
        <f t="shared" si="2"/>
        <v>73802.429422999994</v>
      </c>
      <c r="K25" s="63">
        <f t="shared" si="2"/>
        <v>71310.161907000016</v>
      </c>
    </row>
    <row r="26" spans="1:11" x14ac:dyDescent="0.25">
      <c r="B26" s="28">
        <v>73708</v>
      </c>
      <c r="C26" s="29">
        <v>70241</v>
      </c>
      <c r="D26" s="29"/>
      <c r="E26" s="29"/>
      <c r="F26" s="29">
        <f t="shared" si="0"/>
        <v>75919.240000000005</v>
      </c>
      <c r="G26" s="29">
        <f t="shared" si="0"/>
        <v>72348.23</v>
      </c>
      <c r="H26" s="29">
        <f t="shared" si="1"/>
        <v>76678.432400000005</v>
      </c>
      <c r="I26" s="29">
        <f t="shared" si="1"/>
        <v>73071.712299999999</v>
      </c>
      <c r="J26" s="63">
        <f t="shared" si="2"/>
        <v>77445.216724000013</v>
      </c>
      <c r="K26" s="63">
        <f t="shared" si="2"/>
        <v>73802.429422999994</v>
      </c>
    </row>
    <row r="27" spans="1:11" x14ac:dyDescent="0.25">
      <c r="B27" s="28">
        <v>77208</v>
      </c>
      <c r="C27" s="29">
        <v>73607</v>
      </c>
      <c r="D27" s="29"/>
      <c r="E27" s="29"/>
      <c r="F27" s="29">
        <f t="shared" si="0"/>
        <v>79524.240000000005</v>
      </c>
      <c r="G27" s="29">
        <f t="shared" si="0"/>
        <v>75815.210000000006</v>
      </c>
      <c r="H27" s="29">
        <f t="shared" si="1"/>
        <v>80319.482400000008</v>
      </c>
      <c r="I27" s="29">
        <f t="shared" si="1"/>
        <v>76573.362100000013</v>
      </c>
      <c r="J27" s="63">
        <f t="shared" si="2"/>
        <v>81122.677224000014</v>
      </c>
      <c r="K27" s="63">
        <f t="shared" si="2"/>
        <v>77339.09572100002</v>
      </c>
    </row>
    <row r="28" spans="1:11" x14ac:dyDescent="0.25">
      <c r="B28" s="28">
        <v>80697</v>
      </c>
      <c r="C28" s="29">
        <v>76976</v>
      </c>
      <c r="D28" s="29"/>
      <c r="E28" s="29"/>
      <c r="F28" s="29">
        <f t="shared" si="0"/>
        <v>83117.91</v>
      </c>
      <c r="G28" s="29">
        <f t="shared" si="0"/>
        <v>79285.279999999999</v>
      </c>
      <c r="H28" s="29">
        <f t="shared" si="1"/>
        <v>83949.089099999997</v>
      </c>
      <c r="I28" s="29">
        <f t="shared" si="1"/>
        <v>80078.132800000007</v>
      </c>
      <c r="J28" s="63">
        <f t="shared" si="2"/>
        <v>84788.579990999991</v>
      </c>
      <c r="K28" s="63">
        <f t="shared" si="2"/>
        <v>80878.914128000004</v>
      </c>
    </row>
    <row r="29" spans="1:11" x14ac:dyDescent="0.25">
      <c r="B29" s="28">
        <v>84185</v>
      </c>
      <c r="C29" s="29">
        <v>80333</v>
      </c>
      <c r="D29" s="29"/>
      <c r="E29" s="29"/>
      <c r="F29" s="29">
        <f t="shared" si="0"/>
        <v>86710.55</v>
      </c>
      <c r="G29" s="29">
        <f t="shared" si="0"/>
        <v>82742.990000000005</v>
      </c>
      <c r="H29" s="29">
        <f t="shared" si="1"/>
        <v>87577.655500000008</v>
      </c>
      <c r="I29" s="29">
        <f t="shared" si="1"/>
        <v>83570.419900000008</v>
      </c>
      <c r="J29" s="63">
        <f t="shared" si="2"/>
        <v>88453.432055000012</v>
      </c>
      <c r="K29" s="63">
        <f t="shared" si="2"/>
        <v>84406.124099000008</v>
      </c>
    </row>
    <row r="30" spans="1:11" x14ac:dyDescent="0.25">
      <c r="B30" s="28">
        <v>87670</v>
      </c>
      <c r="C30" s="29">
        <v>83690</v>
      </c>
      <c r="D30" s="29"/>
      <c r="E30" s="29"/>
      <c r="F30" s="29">
        <f t="shared" si="0"/>
        <v>90300.1</v>
      </c>
      <c r="G30" s="29">
        <f t="shared" si="0"/>
        <v>86200.7</v>
      </c>
      <c r="H30" s="29">
        <f t="shared" si="1"/>
        <v>91203.10100000001</v>
      </c>
      <c r="I30" s="29">
        <f t="shared" si="1"/>
        <v>87062.706999999995</v>
      </c>
      <c r="J30" s="63">
        <f t="shared" si="2"/>
        <v>92115.132010000016</v>
      </c>
      <c r="K30" s="63">
        <f t="shared" si="2"/>
        <v>87933.334069999997</v>
      </c>
    </row>
    <row r="31" spans="1:11" x14ac:dyDescent="0.25">
      <c r="C31" s="29">
        <v>87044</v>
      </c>
      <c r="D31" s="29"/>
      <c r="E31" s="29"/>
      <c r="F31" s="29"/>
      <c r="G31" s="29">
        <f t="shared" si="0"/>
        <v>89655.32</v>
      </c>
      <c r="I31" s="29">
        <f t="shared" si="1"/>
        <v>90551.873200000002</v>
      </c>
      <c r="J31" s="63"/>
      <c r="K31" s="63">
        <f t="shared" si="2"/>
        <v>91457.391931999999</v>
      </c>
    </row>
    <row r="32" spans="1:11" x14ac:dyDescent="0.25">
      <c r="F32" s="29"/>
      <c r="G32" s="29"/>
    </row>
    <row r="34" spans="1:11" s="5" customFormat="1" ht="30.75" customHeight="1" thickBot="1" x14ac:dyDescent="0.3">
      <c r="A34" s="114" t="s">
        <v>29</v>
      </c>
      <c r="B34" s="115"/>
      <c r="C34" s="115"/>
      <c r="D34" s="115"/>
      <c r="E34" s="115"/>
      <c r="F34" s="115"/>
      <c r="G34" s="115"/>
      <c r="H34" s="115"/>
      <c r="I34" s="116"/>
      <c r="J34" s="1"/>
      <c r="K34" s="1"/>
    </row>
    <row r="35" spans="1:11" ht="16.2" thickTop="1" x14ac:dyDescent="0.25"/>
  </sheetData>
  <mergeCells count="1">
    <mergeCell ref="A34:I34"/>
  </mergeCells>
  <hyperlinks>
    <hyperlink ref="A34" location="'Table of Contents'!A1" display="Link to Table of Contents "/>
  </hyperlinks>
  <pageMargins left="0.7" right="0.7" top="0.75" bottom="0.75" header="0.3" footer="0.3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4"/>
  <sheetViews>
    <sheetView topLeftCell="A18" workbookViewId="0">
      <selection activeCell="F1" sqref="F1:G65536"/>
    </sheetView>
  </sheetViews>
  <sheetFormatPr defaultRowHeight="15.6" x14ac:dyDescent="0.3"/>
  <cols>
    <col min="1" max="1" width="37.7265625" style="88" customWidth="1"/>
    <col min="2" max="2" width="10.26953125" hidden="1" customWidth="1"/>
    <col min="3" max="3" width="11.81640625" hidden="1" customWidth="1"/>
    <col min="4" max="4" width="9.81640625" hidden="1" customWidth="1"/>
    <col min="5" max="5" width="19.26953125" hidden="1" customWidth="1"/>
    <col min="6" max="6" width="9.81640625" hidden="1" customWidth="1"/>
    <col min="7" max="7" width="12.7265625" hidden="1" customWidth="1"/>
    <col min="8" max="8" width="9.81640625" bestFit="1" customWidth="1"/>
    <col min="9" max="9" width="12.7265625" bestFit="1" customWidth="1"/>
    <col min="10" max="11" width="13" style="1" customWidth="1"/>
  </cols>
  <sheetData>
    <row r="1" spans="1:11" ht="42" customHeight="1" x14ac:dyDescent="0.25">
      <c r="A1" s="66" t="s">
        <v>37</v>
      </c>
      <c r="B1" s="67">
        <v>44470</v>
      </c>
      <c r="C1" s="67" t="s">
        <v>38</v>
      </c>
      <c r="D1" s="68">
        <v>44593</v>
      </c>
      <c r="E1" s="69" t="s">
        <v>16</v>
      </c>
      <c r="F1" s="70">
        <v>44594</v>
      </c>
      <c r="G1" s="70" t="s">
        <v>20</v>
      </c>
      <c r="H1" s="71">
        <v>44835</v>
      </c>
      <c r="I1" s="72" t="s">
        <v>22</v>
      </c>
      <c r="J1" s="93">
        <v>44958</v>
      </c>
      <c r="K1" s="73" t="s">
        <v>36</v>
      </c>
    </row>
    <row r="2" spans="1:11" s="87" customFormat="1" ht="18" x14ac:dyDescent="0.25">
      <c r="A2" s="46" t="s">
        <v>39</v>
      </c>
      <c r="B2" s="83">
        <v>86608</v>
      </c>
      <c r="C2" s="84"/>
      <c r="D2" s="85"/>
      <c r="E2" s="84"/>
      <c r="F2" s="85">
        <f t="shared" ref="F2:F26" si="0">B2*1.03</f>
        <v>89206.24</v>
      </c>
      <c r="G2" s="85"/>
      <c r="H2" s="31">
        <f t="shared" ref="H2:I28" si="1">IF(F2*0.01&lt;500, F2+500, F2*1.01)</f>
        <v>90098.3024</v>
      </c>
      <c r="I2" s="31"/>
      <c r="J2" s="92">
        <f>H2*1.01</f>
        <v>90999.285424000002</v>
      </c>
      <c r="K2" s="86"/>
    </row>
    <row r="3" spans="1:11" ht="18" x14ac:dyDescent="0.25">
      <c r="A3" s="74"/>
      <c r="B3" s="75">
        <v>88689</v>
      </c>
      <c r="C3" s="76"/>
      <c r="D3" s="77"/>
      <c r="E3" s="76"/>
      <c r="F3" s="77">
        <f t="shared" si="0"/>
        <v>91349.67</v>
      </c>
      <c r="G3" s="77"/>
      <c r="H3" s="78">
        <f t="shared" si="1"/>
        <v>92263.166700000002</v>
      </c>
      <c r="I3" s="78"/>
      <c r="J3" s="92">
        <f>H3*1.01</f>
        <v>93185.798366999996</v>
      </c>
      <c r="K3" s="79"/>
    </row>
    <row r="4" spans="1:11" ht="18" x14ac:dyDescent="0.25">
      <c r="A4" s="74"/>
      <c r="B4" s="75">
        <v>90769</v>
      </c>
      <c r="C4" s="76"/>
      <c r="D4" s="77"/>
      <c r="E4" s="76"/>
      <c r="F4" s="77">
        <f t="shared" si="0"/>
        <v>93492.07</v>
      </c>
      <c r="G4" s="77"/>
      <c r="H4" s="78">
        <f t="shared" si="1"/>
        <v>94426.990700000009</v>
      </c>
      <c r="I4" s="78"/>
      <c r="J4" s="92">
        <f t="shared" ref="J4:K27" si="2">H4*1.01</f>
        <v>95371.260607000004</v>
      </c>
      <c r="K4" s="79"/>
    </row>
    <row r="5" spans="1:11" ht="18" x14ac:dyDescent="0.25">
      <c r="A5" s="74"/>
      <c r="B5" s="75">
        <v>92846</v>
      </c>
      <c r="C5" s="76"/>
      <c r="D5" s="77"/>
      <c r="E5" s="76"/>
      <c r="F5" s="77">
        <f t="shared" si="0"/>
        <v>95631.38</v>
      </c>
      <c r="G5" s="77"/>
      <c r="H5" s="78">
        <f t="shared" si="1"/>
        <v>96587.693800000008</v>
      </c>
      <c r="I5" s="78"/>
      <c r="J5" s="92">
        <f t="shared" si="2"/>
        <v>97553.570738000009</v>
      </c>
      <c r="K5" s="79"/>
    </row>
    <row r="6" spans="1:11" ht="18" x14ac:dyDescent="0.25">
      <c r="A6" s="74"/>
      <c r="B6" s="75">
        <v>94927</v>
      </c>
      <c r="C6" s="76"/>
      <c r="D6" s="77"/>
      <c r="E6" s="76"/>
      <c r="F6" s="77">
        <f t="shared" si="0"/>
        <v>97774.81</v>
      </c>
      <c r="G6" s="77"/>
      <c r="H6" s="78">
        <f t="shared" si="1"/>
        <v>98752.558099999995</v>
      </c>
      <c r="I6" s="78"/>
      <c r="J6" s="92">
        <f t="shared" si="2"/>
        <v>99740.083680999989</v>
      </c>
      <c r="K6" s="79"/>
    </row>
    <row r="7" spans="1:11" ht="18" x14ac:dyDescent="0.25">
      <c r="A7" s="74"/>
      <c r="B7" s="75">
        <v>97005</v>
      </c>
      <c r="C7" s="76"/>
      <c r="D7" s="77"/>
      <c r="E7" s="76"/>
      <c r="F7" s="77">
        <f t="shared" si="0"/>
        <v>99915.150000000009</v>
      </c>
      <c r="G7" s="77"/>
      <c r="H7" s="78">
        <f t="shared" si="1"/>
        <v>100914.30150000002</v>
      </c>
      <c r="I7" s="78"/>
      <c r="J7" s="92">
        <f t="shared" si="2"/>
        <v>101923.44451500001</v>
      </c>
      <c r="K7" s="79"/>
    </row>
    <row r="8" spans="1:11" ht="18" x14ac:dyDescent="0.25">
      <c r="A8" s="74"/>
      <c r="B8" s="75">
        <v>99082</v>
      </c>
      <c r="C8" s="76"/>
      <c r="D8" s="77"/>
      <c r="E8" s="76"/>
      <c r="F8" s="77">
        <f t="shared" si="0"/>
        <v>102054.46</v>
      </c>
      <c r="G8" s="77"/>
      <c r="H8" s="78">
        <f t="shared" si="1"/>
        <v>103075.0046</v>
      </c>
      <c r="I8" s="78"/>
      <c r="J8" s="92">
        <f t="shared" si="2"/>
        <v>104105.754646</v>
      </c>
      <c r="K8" s="79"/>
    </row>
    <row r="9" spans="1:11" ht="18" x14ac:dyDescent="0.25">
      <c r="A9" s="74"/>
      <c r="B9" s="75">
        <v>101390</v>
      </c>
      <c r="C9" s="76"/>
      <c r="D9" s="77"/>
      <c r="E9" s="76"/>
      <c r="F9" s="77">
        <f t="shared" si="0"/>
        <v>104431.7</v>
      </c>
      <c r="G9" s="77"/>
      <c r="H9" s="78">
        <f t="shared" si="1"/>
        <v>105476.01699999999</v>
      </c>
      <c r="I9" s="78"/>
      <c r="J9" s="92">
        <f t="shared" si="2"/>
        <v>106530.77716999999</v>
      </c>
      <c r="K9" s="79"/>
    </row>
    <row r="10" spans="1:11" ht="18" x14ac:dyDescent="0.25">
      <c r="A10" s="74"/>
      <c r="B10" s="75">
        <v>103699</v>
      </c>
      <c r="C10" s="76"/>
      <c r="D10" s="77"/>
      <c r="E10" s="76"/>
      <c r="F10" s="77">
        <f t="shared" si="0"/>
        <v>106809.97</v>
      </c>
      <c r="G10" s="77"/>
      <c r="H10" s="78">
        <f t="shared" si="1"/>
        <v>107878.06970000001</v>
      </c>
      <c r="I10" s="78"/>
      <c r="J10" s="92">
        <f t="shared" si="2"/>
        <v>108956.850397</v>
      </c>
      <c r="K10" s="79"/>
    </row>
    <row r="11" spans="1:11" ht="18" x14ac:dyDescent="0.25">
      <c r="A11" s="47"/>
      <c r="B11" s="80">
        <v>106242</v>
      </c>
      <c r="C11" s="81"/>
      <c r="D11" s="82"/>
      <c r="E11" s="81"/>
      <c r="F11" s="82">
        <f t="shared" si="0"/>
        <v>109429.26000000001</v>
      </c>
      <c r="G11" s="82"/>
      <c r="H11" s="28">
        <f t="shared" si="1"/>
        <v>110523.55260000001</v>
      </c>
      <c r="I11" s="28"/>
      <c r="J11" s="94">
        <f t="shared" si="2"/>
        <v>111628.78812600001</v>
      </c>
      <c r="K11" s="94"/>
    </row>
    <row r="12" spans="1:11" s="87" customFormat="1" ht="18" x14ac:dyDescent="0.25">
      <c r="A12" s="46" t="s">
        <v>40</v>
      </c>
      <c r="B12" s="83">
        <v>58472</v>
      </c>
      <c r="C12" s="83">
        <v>52731</v>
      </c>
      <c r="D12" s="85"/>
      <c r="E12" s="85"/>
      <c r="F12" s="85">
        <f t="shared" si="0"/>
        <v>60226.16</v>
      </c>
      <c r="G12" s="85">
        <f t="shared" ref="G12:G28" si="3">C12*1.03</f>
        <v>54312.93</v>
      </c>
      <c r="H12" s="31">
        <f t="shared" si="1"/>
        <v>60828.421600000001</v>
      </c>
      <c r="I12" s="31">
        <f t="shared" si="1"/>
        <v>54856.059300000001</v>
      </c>
      <c r="J12" s="92">
        <f t="shared" si="2"/>
        <v>61436.705816000002</v>
      </c>
      <c r="K12" s="92">
        <f t="shared" si="2"/>
        <v>55404.619893000003</v>
      </c>
    </row>
    <row r="13" spans="1:11" ht="18" x14ac:dyDescent="0.25">
      <c r="A13" s="74"/>
      <c r="B13" s="75">
        <v>60510</v>
      </c>
      <c r="C13" s="75">
        <v>56400</v>
      </c>
      <c r="D13" s="77"/>
      <c r="E13" s="77"/>
      <c r="F13" s="77">
        <f t="shared" si="0"/>
        <v>62325.3</v>
      </c>
      <c r="G13" s="77">
        <f t="shared" si="3"/>
        <v>58092</v>
      </c>
      <c r="H13" s="78">
        <f t="shared" si="1"/>
        <v>62948.553</v>
      </c>
      <c r="I13" s="78">
        <f t="shared" si="1"/>
        <v>58672.92</v>
      </c>
      <c r="J13" s="92">
        <f t="shared" si="2"/>
        <v>63578.038529999998</v>
      </c>
      <c r="K13" s="92">
        <f t="shared" si="2"/>
        <v>59259.6492</v>
      </c>
    </row>
    <row r="14" spans="1:11" ht="18" x14ac:dyDescent="0.25">
      <c r="A14" s="74"/>
      <c r="B14" s="75">
        <v>62548</v>
      </c>
      <c r="C14" s="75">
        <v>58472</v>
      </c>
      <c r="D14" s="77"/>
      <c r="E14" s="77"/>
      <c r="F14" s="77">
        <f t="shared" si="0"/>
        <v>64424.44</v>
      </c>
      <c r="G14" s="77">
        <f t="shared" si="3"/>
        <v>60226.16</v>
      </c>
      <c r="H14" s="78">
        <f t="shared" si="1"/>
        <v>65068.684400000006</v>
      </c>
      <c r="I14" s="78">
        <f t="shared" si="1"/>
        <v>60828.421600000001</v>
      </c>
      <c r="J14" s="92">
        <f t="shared" si="2"/>
        <v>65719.371244000009</v>
      </c>
      <c r="K14" s="92">
        <f t="shared" si="2"/>
        <v>61436.705816000002</v>
      </c>
    </row>
    <row r="15" spans="1:11" ht="18" x14ac:dyDescent="0.25">
      <c r="A15" s="74"/>
      <c r="B15" s="75">
        <v>64584</v>
      </c>
      <c r="C15" s="75">
        <v>60510</v>
      </c>
      <c r="D15" s="77"/>
      <c r="E15" s="77"/>
      <c r="F15" s="77">
        <f t="shared" si="0"/>
        <v>66521.52</v>
      </c>
      <c r="G15" s="77">
        <f t="shared" si="3"/>
        <v>62325.3</v>
      </c>
      <c r="H15" s="78">
        <f t="shared" si="1"/>
        <v>67186.73520000001</v>
      </c>
      <c r="I15" s="78">
        <f t="shared" si="1"/>
        <v>62948.553</v>
      </c>
      <c r="J15" s="92">
        <f t="shared" si="2"/>
        <v>67858.602552000011</v>
      </c>
      <c r="K15" s="92">
        <f t="shared" si="2"/>
        <v>63578.038529999998</v>
      </c>
    </row>
    <row r="16" spans="1:11" ht="18" x14ac:dyDescent="0.25">
      <c r="A16" s="74"/>
      <c r="B16" s="75">
        <v>66626</v>
      </c>
      <c r="C16" s="75">
        <v>62548</v>
      </c>
      <c r="D16" s="77"/>
      <c r="E16" s="77"/>
      <c r="F16" s="77">
        <f t="shared" si="0"/>
        <v>68624.78</v>
      </c>
      <c r="G16" s="77">
        <f t="shared" si="3"/>
        <v>64424.44</v>
      </c>
      <c r="H16" s="78">
        <f t="shared" si="1"/>
        <v>69311.027799999996</v>
      </c>
      <c r="I16" s="78">
        <f t="shared" si="1"/>
        <v>65068.684400000006</v>
      </c>
      <c r="J16" s="92">
        <f t="shared" si="2"/>
        <v>70004.138078000004</v>
      </c>
      <c r="K16" s="92">
        <f t="shared" si="2"/>
        <v>65719.371244000009</v>
      </c>
    </row>
    <row r="17" spans="1:11" ht="18" x14ac:dyDescent="0.25">
      <c r="A17" s="74"/>
      <c r="B17" s="75">
        <v>68660</v>
      </c>
      <c r="C17" s="75">
        <v>64584</v>
      </c>
      <c r="D17" s="77"/>
      <c r="E17" s="77"/>
      <c r="F17" s="77">
        <f t="shared" si="0"/>
        <v>70719.8</v>
      </c>
      <c r="G17" s="77">
        <f t="shared" si="3"/>
        <v>66521.52</v>
      </c>
      <c r="H17" s="78">
        <f t="shared" si="1"/>
        <v>71426.998000000007</v>
      </c>
      <c r="I17" s="78">
        <f t="shared" si="1"/>
        <v>67186.73520000001</v>
      </c>
      <c r="J17" s="92">
        <f t="shared" si="2"/>
        <v>72141.267980000004</v>
      </c>
      <c r="K17" s="92">
        <f t="shared" si="2"/>
        <v>67858.602552000011</v>
      </c>
    </row>
    <row r="18" spans="1:11" ht="18" x14ac:dyDescent="0.25">
      <c r="A18" s="74"/>
      <c r="B18" s="75">
        <v>69628</v>
      </c>
      <c r="C18" s="75">
        <v>66626</v>
      </c>
      <c r="D18" s="77"/>
      <c r="E18" s="77"/>
      <c r="F18" s="77">
        <f t="shared" si="0"/>
        <v>71716.84</v>
      </c>
      <c r="G18" s="77">
        <f t="shared" si="3"/>
        <v>68624.78</v>
      </c>
      <c r="H18" s="78">
        <f t="shared" si="1"/>
        <v>72434.008399999992</v>
      </c>
      <c r="I18" s="78">
        <f t="shared" si="1"/>
        <v>69311.027799999996</v>
      </c>
      <c r="J18" s="92">
        <f t="shared" si="2"/>
        <v>73158.348483999987</v>
      </c>
      <c r="K18" s="92">
        <f t="shared" si="2"/>
        <v>70004.138078000004</v>
      </c>
    </row>
    <row r="19" spans="1:11" ht="18" x14ac:dyDescent="0.25">
      <c r="A19" s="74"/>
      <c r="B19" s="75">
        <v>71644</v>
      </c>
      <c r="C19" s="75">
        <v>68660</v>
      </c>
      <c r="D19" s="77"/>
      <c r="E19" s="77"/>
      <c r="F19" s="77">
        <f t="shared" si="0"/>
        <v>73793.320000000007</v>
      </c>
      <c r="G19" s="77">
        <f t="shared" si="3"/>
        <v>70719.8</v>
      </c>
      <c r="H19" s="78">
        <f t="shared" si="1"/>
        <v>74531.253200000006</v>
      </c>
      <c r="I19" s="78">
        <f t="shared" si="1"/>
        <v>71426.998000000007</v>
      </c>
      <c r="J19" s="92">
        <f t="shared" si="2"/>
        <v>75276.565732000003</v>
      </c>
      <c r="K19" s="92">
        <f t="shared" si="2"/>
        <v>72141.267980000004</v>
      </c>
    </row>
    <row r="20" spans="1:11" ht="18" x14ac:dyDescent="0.25">
      <c r="A20" s="74"/>
      <c r="B20" s="75">
        <v>73708</v>
      </c>
      <c r="C20" s="75">
        <v>69628</v>
      </c>
      <c r="D20" s="77"/>
      <c r="E20" s="77"/>
      <c r="F20" s="77">
        <f t="shared" si="0"/>
        <v>75919.240000000005</v>
      </c>
      <c r="G20" s="77">
        <f t="shared" si="3"/>
        <v>71716.84</v>
      </c>
      <c r="H20" s="78">
        <f t="shared" si="1"/>
        <v>76678.432400000005</v>
      </c>
      <c r="I20" s="78">
        <f t="shared" si="1"/>
        <v>72434.008399999992</v>
      </c>
      <c r="J20" s="92">
        <f t="shared" si="2"/>
        <v>77445.216724000013</v>
      </c>
      <c r="K20" s="92">
        <f t="shared" si="2"/>
        <v>73158.348483999987</v>
      </c>
    </row>
    <row r="21" spans="1:11" ht="18" x14ac:dyDescent="0.25">
      <c r="A21" s="74"/>
      <c r="B21" s="75">
        <v>75992</v>
      </c>
      <c r="C21" s="75">
        <v>71621</v>
      </c>
      <c r="D21" s="77"/>
      <c r="E21" s="77"/>
      <c r="F21" s="77">
        <f t="shared" si="0"/>
        <v>78271.759999999995</v>
      </c>
      <c r="G21" s="77">
        <f t="shared" si="3"/>
        <v>73769.63</v>
      </c>
      <c r="H21" s="78">
        <f t="shared" si="1"/>
        <v>79054.477599999998</v>
      </c>
      <c r="I21" s="78">
        <f t="shared" si="1"/>
        <v>74507.326300000001</v>
      </c>
      <c r="J21" s="92">
        <f t="shared" si="2"/>
        <v>79845.022375999994</v>
      </c>
      <c r="K21" s="92">
        <f t="shared" si="2"/>
        <v>75252.399562999999</v>
      </c>
    </row>
    <row r="22" spans="1:11" ht="18" x14ac:dyDescent="0.25">
      <c r="A22" s="74"/>
      <c r="B22" s="75">
        <v>78283</v>
      </c>
      <c r="C22" s="75">
        <v>73607</v>
      </c>
      <c r="D22" s="77"/>
      <c r="E22" s="77"/>
      <c r="F22" s="77">
        <f t="shared" si="0"/>
        <v>80631.490000000005</v>
      </c>
      <c r="G22" s="77">
        <f t="shared" si="3"/>
        <v>75815.210000000006</v>
      </c>
      <c r="H22" s="78">
        <f t="shared" si="1"/>
        <v>81437.804900000003</v>
      </c>
      <c r="I22" s="78">
        <f t="shared" si="1"/>
        <v>76573.362100000013</v>
      </c>
      <c r="J22" s="92">
        <f t="shared" si="2"/>
        <v>82252.182949000009</v>
      </c>
      <c r="K22" s="92">
        <f t="shared" si="2"/>
        <v>77339.09572100002</v>
      </c>
    </row>
    <row r="23" spans="1:11" ht="18" x14ac:dyDescent="0.25">
      <c r="A23" s="74"/>
      <c r="B23" s="75">
        <v>80570</v>
      </c>
      <c r="C23" s="75">
        <v>75806</v>
      </c>
      <c r="D23" s="77"/>
      <c r="E23" s="77"/>
      <c r="F23" s="77">
        <f t="shared" si="0"/>
        <v>82987.100000000006</v>
      </c>
      <c r="G23" s="77">
        <f t="shared" si="3"/>
        <v>78080.180000000008</v>
      </c>
      <c r="H23" s="78">
        <f t="shared" si="1"/>
        <v>83816.971000000005</v>
      </c>
      <c r="I23" s="78">
        <f t="shared" si="1"/>
        <v>78860.981800000009</v>
      </c>
      <c r="J23" s="92">
        <f t="shared" si="2"/>
        <v>84655.140710000007</v>
      </c>
      <c r="K23" s="92">
        <f t="shared" si="2"/>
        <v>79649.591618000006</v>
      </c>
    </row>
    <row r="24" spans="1:11" ht="18" x14ac:dyDescent="0.25">
      <c r="A24" s="74"/>
      <c r="B24" s="75">
        <v>83089</v>
      </c>
      <c r="C24" s="75">
        <v>78010</v>
      </c>
      <c r="D24" s="77"/>
      <c r="E24" s="77"/>
      <c r="F24" s="77">
        <f t="shared" si="0"/>
        <v>85581.67</v>
      </c>
      <c r="G24" s="77">
        <f t="shared" si="3"/>
        <v>80350.3</v>
      </c>
      <c r="H24" s="78">
        <f t="shared" si="1"/>
        <v>86437.486699999994</v>
      </c>
      <c r="I24" s="78">
        <f t="shared" si="1"/>
        <v>81153.803</v>
      </c>
      <c r="J24" s="92">
        <f t="shared" si="2"/>
        <v>87301.861567</v>
      </c>
      <c r="K24" s="92">
        <f t="shared" si="2"/>
        <v>81965.341029999996</v>
      </c>
    </row>
    <row r="25" spans="1:11" ht="18" x14ac:dyDescent="0.25">
      <c r="A25" s="74"/>
      <c r="B25" s="75">
        <v>85609</v>
      </c>
      <c r="C25" s="75">
        <v>80211</v>
      </c>
      <c r="D25" s="77"/>
      <c r="E25" s="77"/>
      <c r="F25" s="77">
        <f t="shared" si="0"/>
        <v>88177.27</v>
      </c>
      <c r="G25" s="77">
        <f t="shared" si="3"/>
        <v>82617.33</v>
      </c>
      <c r="H25" s="78">
        <f t="shared" si="1"/>
        <v>89059.042700000005</v>
      </c>
      <c r="I25" s="78">
        <f t="shared" si="1"/>
        <v>83443.503299999997</v>
      </c>
      <c r="J25" s="92">
        <f t="shared" si="2"/>
        <v>89949.633127000008</v>
      </c>
      <c r="K25" s="92">
        <f t="shared" si="2"/>
        <v>84277.938332999998</v>
      </c>
    </row>
    <row r="26" spans="1:11" ht="18" x14ac:dyDescent="0.25">
      <c r="A26" s="74"/>
      <c r="B26" s="75">
        <v>88124</v>
      </c>
      <c r="C26" s="75">
        <v>82635</v>
      </c>
      <c r="D26" s="77"/>
      <c r="E26" s="77"/>
      <c r="F26" s="77">
        <f t="shared" si="0"/>
        <v>90767.72</v>
      </c>
      <c r="G26" s="77">
        <f t="shared" si="3"/>
        <v>85114.05</v>
      </c>
      <c r="H26" s="78">
        <f t="shared" si="1"/>
        <v>91675.397200000007</v>
      </c>
      <c r="I26" s="78">
        <f t="shared" si="1"/>
        <v>85965.190499999997</v>
      </c>
      <c r="J26" s="92">
        <f t="shared" si="2"/>
        <v>92592.151172000013</v>
      </c>
      <c r="K26" s="92">
        <f t="shared" si="2"/>
        <v>86824.842405000003</v>
      </c>
    </row>
    <row r="27" spans="1:11" ht="18" x14ac:dyDescent="0.25">
      <c r="A27" s="74"/>
      <c r="B27" s="76"/>
      <c r="C27" s="75">
        <v>85061</v>
      </c>
      <c r="D27" s="77"/>
      <c r="E27" s="77"/>
      <c r="F27" s="77"/>
      <c r="G27" s="77">
        <f t="shared" si="3"/>
        <v>87612.83</v>
      </c>
      <c r="H27" s="78"/>
      <c r="I27" s="78">
        <f t="shared" si="1"/>
        <v>88488.958299999998</v>
      </c>
      <c r="J27" s="79"/>
      <c r="K27" s="92">
        <f t="shared" si="2"/>
        <v>89373.847882999995</v>
      </c>
    </row>
    <row r="28" spans="1:11" ht="18" x14ac:dyDescent="0.25">
      <c r="A28" s="47"/>
      <c r="B28" s="81"/>
      <c r="C28" s="80">
        <v>87481</v>
      </c>
      <c r="D28" s="82"/>
      <c r="E28" s="82"/>
      <c r="F28" s="82"/>
      <c r="G28" s="82">
        <f t="shared" si="3"/>
        <v>90105.430000000008</v>
      </c>
      <c r="H28" s="28"/>
      <c r="I28" s="28">
        <f t="shared" si="1"/>
        <v>91006.484300000011</v>
      </c>
      <c r="J28" s="79"/>
      <c r="K28" s="92">
        <f>I28*1.01</f>
        <v>91916.549143000011</v>
      </c>
    </row>
    <row r="29" spans="1:11" x14ac:dyDescent="0.3">
      <c r="J29" s="89"/>
      <c r="K29" s="89"/>
    </row>
    <row r="30" spans="1:11" ht="21.6" thickBot="1" x14ac:dyDescent="0.3">
      <c r="A30" s="114" t="s">
        <v>29</v>
      </c>
      <c r="B30" s="115"/>
      <c r="C30" s="115"/>
      <c r="D30" s="115"/>
      <c r="E30" s="115"/>
      <c r="F30" s="115"/>
      <c r="G30" s="115"/>
      <c r="H30" s="115"/>
      <c r="I30" s="116"/>
      <c r="J30" s="89"/>
      <c r="K30" s="89"/>
    </row>
    <row r="31" spans="1:11" ht="16.2" thickTop="1" x14ac:dyDescent="0.3">
      <c r="J31" s="89"/>
      <c r="K31" s="89"/>
    </row>
    <row r="32" spans="1:11" x14ac:dyDescent="0.3">
      <c r="J32" s="89"/>
      <c r="K32" s="89"/>
    </row>
    <row r="33" spans="10:11" x14ac:dyDescent="0.3">
      <c r="J33" s="89"/>
      <c r="K33" s="89"/>
    </row>
    <row r="34" spans="10:11" x14ac:dyDescent="0.3">
      <c r="J34" s="89"/>
      <c r="K34" s="89"/>
    </row>
    <row r="35" spans="10:11" x14ac:dyDescent="0.3">
      <c r="J35" s="89"/>
      <c r="K35" s="89"/>
    </row>
    <row r="36" spans="10:11" x14ac:dyDescent="0.3">
      <c r="J36" s="89"/>
      <c r="K36" s="89"/>
    </row>
    <row r="37" spans="10:11" x14ac:dyDescent="0.3">
      <c r="J37" s="89"/>
      <c r="K37" s="89"/>
    </row>
    <row r="38" spans="10:11" x14ac:dyDescent="0.3">
      <c r="J38" s="89"/>
      <c r="K38" s="89"/>
    </row>
    <row r="39" spans="10:11" x14ac:dyDescent="0.3">
      <c r="J39" s="89"/>
      <c r="K39" s="89"/>
    </row>
    <row r="40" spans="10:11" x14ac:dyDescent="0.3">
      <c r="J40" s="89"/>
      <c r="K40" s="89"/>
    </row>
    <row r="41" spans="10:11" x14ac:dyDescent="0.3">
      <c r="J41" s="89"/>
      <c r="K41" s="89"/>
    </row>
    <row r="42" spans="10:11" x14ac:dyDescent="0.3">
      <c r="J42" s="89"/>
      <c r="K42" s="89"/>
    </row>
    <row r="43" spans="10:11" x14ac:dyDescent="0.3">
      <c r="J43" s="89"/>
      <c r="K43" s="89"/>
    </row>
    <row r="44" spans="10:11" x14ac:dyDescent="0.3">
      <c r="J44" s="89"/>
      <c r="K44" s="89"/>
    </row>
    <row r="45" spans="10:11" x14ac:dyDescent="0.3">
      <c r="J45" s="89"/>
      <c r="K45" s="89"/>
    </row>
    <row r="46" spans="10:11" x14ac:dyDescent="0.3">
      <c r="J46" s="89"/>
      <c r="K46" s="89"/>
    </row>
    <row r="47" spans="10:11" x14ac:dyDescent="0.3">
      <c r="J47" s="89"/>
      <c r="K47" s="89"/>
    </row>
    <row r="48" spans="10:11" x14ac:dyDescent="0.3">
      <c r="J48" s="89"/>
      <c r="K48" s="89"/>
    </row>
    <row r="49" spans="10:11" x14ac:dyDescent="0.3">
      <c r="J49" s="89"/>
      <c r="K49" s="89"/>
    </row>
    <row r="50" spans="10:11" x14ac:dyDescent="0.3">
      <c r="J50" s="89"/>
      <c r="K50" s="89"/>
    </row>
    <row r="51" spans="10:11" x14ac:dyDescent="0.3">
      <c r="J51" s="89"/>
      <c r="K51" s="89"/>
    </row>
    <row r="54" spans="10:11" x14ac:dyDescent="0.3">
      <c r="J54" s="39"/>
      <c r="K54" s="39"/>
    </row>
  </sheetData>
  <mergeCells count="1">
    <mergeCell ref="A30:I30"/>
  </mergeCells>
  <hyperlinks>
    <hyperlink ref="A30" location="'Table of Contents'!A1" display="Link to Table of Contents 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H2" sqref="H2"/>
    </sheetView>
  </sheetViews>
  <sheetFormatPr defaultColWidth="8.81640625" defaultRowHeight="15.6" x14ac:dyDescent="0.25"/>
  <cols>
    <col min="1" max="1" width="39.81640625" style="1" bestFit="1" customWidth="1"/>
    <col min="2" max="2" width="6.81640625" style="1" hidden="1" customWidth="1"/>
    <col min="3" max="3" width="17" style="1" hidden="1" customWidth="1"/>
    <col min="4" max="4" width="9.81640625" style="1" hidden="1" customWidth="1"/>
    <col min="5" max="5" width="13.81640625" style="1" hidden="1" customWidth="1"/>
    <col min="6" max="6" width="9.81640625" style="1" bestFit="1" customWidth="1"/>
    <col min="7" max="7" width="13.81640625" style="1" bestFit="1" customWidth="1"/>
    <col min="8" max="8" width="9.81640625" style="1" bestFit="1" customWidth="1"/>
    <col min="9" max="9" width="14.26953125" style="1" bestFit="1" customWidth="1"/>
    <col min="10" max="16384" width="8.81640625" style="1"/>
  </cols>
  <sheetData>
    <row r="1" spans="1:9" s="6" customFormat="1" ht="31.2" x14ac:dyDescent="0.25">
      <c r="A1" s="95" t="s">
        <v>47</v>
      </c>
      <c r="B1" s="4">
        <v>44470</v>
      </c>
      <c r="C1" s="96" t="s">
        <v>14</v>
      </c>
      <c r="D1" s="96">
        <v>44594</v>
      </c>
      <c r="E1" s="97" t="s">
        <v>21</v>
      </c>
      <c r="F1" s="23">
        <v>44835</v>
      </c>
      <c r="G1" s="34" t="s">
        <v>22</v>
      </c>
      <c r="H1" s="23">
        <v>44958</v>
      </c>
      <c r="I1" s="34" t="s">
        <v>36</v>
      </c>
    </row>
    <row r="2" spans="1:9" x14ac:dyDescent="0.25">
      <c r="A2" s="3" t="s">
        <v>43</v>
      </c>
      <c r="B2" s="2">
        <v>58793.018915440305</v>
      </c>
      <c r="C2" s="2">
        <v>53020.646813181273</v>
      </c>
      <c r="D2" s="2">
        <f t="shared" ref="D2:E10" si="0">B2*1.03</f>
        <v>60556.809482903518</v>
      </c>
      <c r="E2" s="2">
        <f t="shared" si="0"/>
        <v>54611.266217576711</v>
      </c>
      <c r="F2" s="2">
        <f>IF(D2*0.01&lt;500,D2+500,D2*1.01)</f>
        <v>61162.377577732557</v>
      </c>
      <c r="G2" s="2">
        <f>IF(E2*0.01&lt;500,E2+500,E2*1.01)</f>
        <v>55157.378879752476</v>
      </c>
      <c r="H2" s="89">
        <f>F2*1.01</f>
        <v>61774.001353509884</v>
      </c>
      <c r="I2" s="89">
        <f>G2*1.01</f>
        <v>55708.952668550002</v>
      </c>
    </row>
    <row r="3" spans="1:9" x14ac:dyDescent="0.25">
      <c r="A3" s="3"/>
      <c r="B3" s="2">
        <v>61295.443309182519</v>
      </c>
      <c r="C3" s="2">
        <v>56392.688411262679</v>
      </c>
      <c r="D3" s="2">
        <f t="shared" si="0"/>
        <v>63134.306608457999</v>
      </c>
      <c r="E3" s="2">
        <f t="shared" si="0"/>
        <v>58084.469063600562</v>
      </c>
      <c r="F3" s="2">
        <f t="shared" ref="F3:G22" si="1">IF(D3*0.01&lt;500,D3+500,D3*1.01)</f>
        <v>63765.649674542576</v>
      </c>
      <c r="G3" s="2">
        <f t="shared" si="1"/>
        <v>58665.313754236566</v>
      </c>
      <c r="H3" s="89">
        <f t="shared" ref="H3:I18" si="2">F3*1.01</f>
        <v>64403.306171288001</v>
      </c>
      <c r="I3" s="89">
        <f t="shared" si="2"/>
        <v>59251.966891778931</v>
      </c>
    </row>
    <row r="4" spans="1:9" x14ac:dyDescent="0.25">
      <c r="A4" s="3"/>
      <c r="B4" s="2">
        <v>63784.020295212329</v>
      </c>
      <c r="C4" s="2">
        <v>58793.018915440305</v>
      </c>
      <c r="D4" s="2">
        <f t="shared" si="0"/>
        <v>65697.540904068694</v>
      </c>
      <c r="E4" s="2">
        <f t="shared" si="0"/>
        <v>60556.809482903518</v>
      </c>
      <c r="F4" s="2">
        <f t="shared" si="1"/>
        <v>66354.516313109387</v>
      </c>
      <c r="G4" s="2">
        <f t="shared" si="1"/>
        <v>61162.377577732557</v>
      </c>
      <c r="H4" s="89">
        <f t="shared" si="2"/>
        <v>67018.061476240488</v>
      </c>
      <c r="I4" s="89">
        <f t="shared" si="2"/>
        <v>61774.001353509884</v>
      </c>
    </row>
    <row r="5" spans="1:9" x14ac:dyDescent="0.25">
      <c r="A5" s="3"/>
      <c r="B5" s="2">
        <v>66252.815270224412</v>
      </c>
      <c r="C5" s="2">
        <v>61295.443309182519</v>
      </c>
      <c r="D5" s="2">
        <f t="shared" si="0"/>
        <v>68240.399728331147</v>
      </c>
      <c r="E5" s="2">
        <f t="shared" si="0"/>
        <v>63134.306608457999</v>
      </c>
      <c r="F5" s="2">
        <f t="shared" si="1"/>
        <v>68922.80372561446</v>
      </c>
      <c r="G5" s="2">
        <f t="shared" si="1"/>
        <v>63765.649674542576</v>
      </c>
      <c r="H5" s="89">
        <f t="shared" si="2"/>
        <v>69612.031762870611</v>
      </c>
      <c r="I5" s="89">
        <f t="shared" si="2"/>
        <v>64403.306171288001</v>
      </c>
    </row>
    <row r="6" spans="1:9" x14ac:dyDescent="0.25">
      <c r="A6" s="3"/>
      <c r="B6" s="2">
        <v>69358.591000007247</v>
      </c>
      <c r="C6" s="2">
        <v>63784.020295212329</v>
      </c>
      <c r="D6" s="2">
        <f t="shared" si="0"/>
        <v>71439.348730007463</v>
      </c>
      <c r="E6" s="2">
        <f t="shared" si="0"/>
        <v>65697.540904068694</v>
      </c>
      <c r="F6" s="2">
        <f t="shared" si="1"/>
        <v>72153.742217307532</v>
      </c>
      <c r="G6" s="2">
        <f t="shared" si="1"/>
        <v>66354.516313109387</v>
      </c>
      <c r="H6" s="89">
        <f t="shared" si="2"/>
        <v>72875.279639480606</v>
      </c>
      <c r="I6" s="89">
        <f t="shared" si="2"/>
        <v>67018.061476240488</v>
      </c>
    </row>
    <row r="7" spans="1:9" x14ac:dyDescent="0.25">
      <c r="A7" s="3"/>
      <c r="B7" s="2">
        <v>73011</v>
      </c>
      <c r="C7" s="2">
        <v>66252.815270224412</v>
      </c>
      <c r="D7" s="2">
        <f t="shared" si="0"/>
        <v>75201.33</v>
      </c>
      <c r="E7" s="2">
        <f t="shared" si="0"/>
        <v>68240.399728331147</v>
      </c>
      <c r="F7" s="2">
        <f t="shared" si="1"/>
        <v>75953.343300000008</v>
      </c>
      <c r="G7" s="2">
        <f t="shared" si="1"/>
        <v>68922.80372561446</v>
      </c>
      <c r="H7" s="89">
        <f t="shared" si="2"/>
        <v>76712.876733000012</v>
      </c>
      <c r="I7" s="89">
        <f t="shared" si="2"/>
        <v>69612.031762870611</v>
      </c>
    </row>
    <row r="8" spans="1:9" x14ac:dyDescent="0.25">
      <c r="A8" s="3"/>
      <c r="B8" s="2">
        <v>77328</v>
      </c>
      <c r="C8" s="2">
        <v>69358.591000007247</v>
      </c>
      <c r="D8" s="2">
        <f t="shared" si="0"/>
        <v>79647.839999999997</v>
      </c>
      <c r="E8" s="2">
        <f t="shared" si="0"/>
        <v>71439.348730007463</v>
      </c>
      <c r="F8" s="2">
        <f t="shared" si="1"/>
        <v>80444.318400000004</v>
      </c>
      <c r="G8" s="2">
        <f t="shared" si="1"/>
        <v>72153.742217307532</v>
      </c>
      <c r="H8" s="89">
        <f t="shared" si="2"/>
        <v>81248.761584000007</v>
      </c>
      <c r="I8" s="89">
        <f t="shared" si="2"/>
        <v>72875.279639480606</v>
      </c>
    </row>
    <row r="9" spans="1:9" x14ac:dyDescent="0.25">
      <c r="A9" s="3"/>
      <c r="B9" s="2">
        <v>81703</v>
      </c>
      <c r="C9" s="2">
        <v>72936.702341509197</v>
      </c>
      <c r="D9" s="2">
        <f t="shared" si="0"/>
        <v>84154.09</v>
      </c>
      <c r="E9" s="2">
        <f t="shared" si="0"/>
        <v>75124.803411754474</v>
      </c>
      <c r="F9" s="2">
        <f t="shared" si="1"/>
        <v>84995.630900000004</v>
      </c>
      <c r="G9" s="2">
        <f t="shared" si="1"/>
        <v>75876.051445872014</v>
      </c>
      <c r="H9" s="89">
        <f t="shared" si="2"/>
        <v>85845.587209000005</v>
      </c>
      <c r="I9" s="89">
        <f t="shared" si="2"/>
        <v>76634.811960330728</v>
      </c>
    </row>
    <row r="10" spans="1:9" x14ac:dyDescent="0.25">
      <c r="A10" s="3"/>
      <c r="B10" s="2">
        <v>85265</v>
      </c>
      <c r="C10" s="2">
        <v>77091.245444599321</v>
      </c>
      <c r="D10" s="2">
        <f t="shared" si="0"/>
        <v>87822.95</v>
      </c>
      <c r="E10" s="2">
        <f t="shared" si="0"/>
        <v>79403.982807937296</v>
      </c>
      <c r="F10" s="2">
        <f t="shared" si="1"/>
        <v>88701.179499999998</v>
      </c>
      <c r="G10" s="2">
        <f t="shared" si="1"/>
        <v>80198.022636016671</v>
      </c>
      <c r="H10" s="89">
        <f t="shared" si="2"/>
        <v>89588.191294999997</v>
      </c>
      <c r="I10" s="89">
        <f t="shared" si="2"/>
        <v>81000.002862376845</v>
      </c>
    </row>
    <row r="11" spans="1:9" x14ac:dyDescent="0.25">
      <c r="A11" s="3"/>
      <c r="B11" s="2"/>
      <c r="C11" s="2">
        <v>81301.605897696194</v>
      </c>
      <c r="D11" s="2"/>
      <c r="E11" s="2">
        <f>C11*1.03</f>
        <v>83740.654074627077</v>
      </c>
      <c r="F11" s="2"/>
      <c r="G11" s="2">
        <f t="shared" si="1"/>
        <v>84578.060615373353</v>
      </c>
      <c r="H11" s="89"/>
      <c r="I11" s="89">
        <f t="shared" si="2"/>
        <v>85423.841221527095</v>
      </c>
    </row>
    <row r="12" spans="1:9" x14ac:dyDescent="0.25">
      <c r="A12" s="3"/>
      <c r="B12" s="2"/>
      <c r="C12" s="2">
        <v>84729.561082594737</v>
      </c>
      <c r="D12" s="2"/>
      <c r="E12" s="2">
        <f>C12*1.03</f>
        <v>87271.447915072582</v>
      </c>
      <c r="F12" s="2"/>
      <c r="G12" s="2">
        <f t="shared" si="1"/>
        <v>88144.162394223313</v>
      </c>
      <c r="H12" s="89"/>
      <c r="I12" s="89">
        <f t="shared" si="2"/>
        <v>89025.604018165541</v>
      </c>
    </row>
    <row r="13" spans="1:9" x14ac:dyDescent="0.25">
      <c r="A13" s="3" t="s">
        <v>44</v>
      </c>
      <c r="B13" s="2">
        <v>88018</v>
      </c>
      <c r="C13" s="2">
        <v>87378.960471709186</v>
      </c>
      <c r="D13" s="2">
        <f t="shared" ref="D13:D22" si="3">B13*1.03</f>
        <v>90658.540000000008</v>
      </c>
      <c r="E13" s="2">
        <f>C13*1.03</f>
        <v>90000.329285860469</v>
      </c>
      <c r="F13" s="2">
        <f t="shared" si="1"/>
        <v>91565.125400000004</v>
      </c>
      <c r="G13" s="2">
        <f t="shared" si="1"/>
        <v>90900.33257871907</v>
      </c>
      <c r="H13" s="89">
        <f t="shared" si="2"/>
        <v>92480.776654000001</v>
      </c>
      <c r="I13" s="89">
        <f t="shared" si="2"/>
        <v>91809.335904506268</v>
      </c>
    </row>
    <row r="14" spans="1:9" s="11" customFormat="1" x14ac:dyDescent="0.25">
      <c r="A14" s="98" t="s">
        <v>45</v>
      </c>
      <c r="B14" s="21">
        <v>90771</v>
      </c>
      <c r="C14" s="21">
        <v>90028.359860823606</v>
      </c>
      <c r="D14" s="21">
        <f t="shared" si="3"/>
        <v>93494.13</v>
      </c>
      <c r="E14" s="21">
        <f>C14*1.03</f>
        <v>92729.210656648313</v>
      </c>
      <c r="F14" s="2">
        <f t="shared" si="1"/>
        <v>94429.071300000011</v>
      </c>
      <c r="G14" s="2">
        <f t="shared" si="1"/>
        <v>93656.502763214798</v>
      </c>
      <c r="H14" s="103">
        <f t="shared" si="2"/>
        <v>95373.362013000005</v>
      </c>
      <c r="I14" s="89">
        <f t="shared" si="2"/>
        <v>94593.067790846952</v>
      </c>
    </row>
    <row r="15" spans="1:9" s="101" customFormat="1" x14ac:dyDescent="0.25">
      <c r="A15" s="99" t="s">
        <v>46</v>
      </c>
      <c r="B15" s="100">
        <v>84271</v>
      </c>
      <c r="D15" s="100">
        <f t="shared" si="3"/>
        <v>86799.13</v>
      </c>
      <c r="F15" s="100">
        <f t="shared" si="1"/>
        <v>87667.121299999999</v>
      </c>
      <c r="H15" s="89">
        <f t="shared" si="2"/>
        <v>88543.792512999993</v>
      </c>
      <c r="I15" s="102"/>
    </row>
    <row r="16" spans="1:9" x14ac:dyDescent="0.25">
      <c r="A16" s="3" t="s">
        <v>48</v>
      </c>
      <c r="B16" s="2">
        <v>86271</v>
      </c>
      <c r="D16" s="2">
        <f t="shared" si="3"/>
        <v>88859.13</v>
      </c>
      <c r="F16" s="2">
        <f t="shared" si="1"/>
        <v>89747.721300000005</v>
      </c>
      <c r="H16" s="89">
        <f t="shared" si="2"/>
        <v>90645.19851300001</v>
      </c>
      <c r="I16" s="89"/>
    </row>
    <row r="17" spans="1:9" x14ac:dyDescent="0.25">
      <c r="A17" s="3"/>
      <c r="B17" s="2">
        <v>88292</v>
      </c>
      <c r="D17" s="2">
        <f t="shared" si="3"/>
        <v>90940.760000000009</v>
      </c>
      <c r="F17" s="2">
        <f t="shared" si="1"/>
        <v>91850.167600000015</v>
      </c>
      <c r="H17" s="89">
        <f t="shared" si="2"/>
        <v>92768.669276000015</v>
      </c>
      <c r="I17" s="89"/>
    </row>
    <row r="18" spans="1:9" x14ac:dyDescent="0.25">
      <c r="A18" s="3"/>
      <c r="B18" s="2">
        <v>90299</v>
      </c>
      <c r="D18" s="2">
        <f t="shared" si="3"/>
        <v>93007.97</v>
      </c>
      <c r="F18" s="2">
        <f t="shared" si="1"/>
        <v>93938.049700000003</v>
      </c>
      <c r="H18" s="89">
        <f t="shared" si="2"/>
        <v>94877.430197000009</v>
      </c>
      <c r="I18" s="89"/>
    </row>
    <row r="19" spans="1:9" x14ac:dyDescent="0.25">
      <c r="A19" s="3"/>
      <c r="B19" s="2">
        <v>92296</v>
      </c>
      <c r="D19" s="2">
        <f t="shared" si="3"/>
        <v>95064.88</v>
      </c>
      <c r="F19" s="2">
        <f t="shared" si="1"/>
        <v>96015.5288</v>
      </c>
      <c r="H19" s="89">
        <f>F19*1.01</f>
        <v>96975.684087999995</v>
      </c>
      <c r="I19" s="89"/>
    </row>
    <row r="20" spans="1:9" x14ac:dyDescent="0.25">
      <c r="A20" s="3"/>
      <c r="B20" s="2">
        <v>93059</v>
      </c>
      <c r="D20" s="2">
        <f t="shared" si="3"/>
        <v>95850.77</v>
      </c>
      <c r="F20" s="2">
        <f t="shared" si="1"/>
        <v>96809.277700000006</v>
      </c>
      <c r="H20" s="89">
        <f>F20*1.01</f>
        <v>97777.370477000004</v>
      </c>
      <c r="I20" s="89"/>
    </row>
    <row r="21" spans="1:9" x14ac:dyDescent="0.25">
      <c r="A21" s="3" t="s">
        <v>44</v>
      </c>
      <c r="B21" s="2">
        <v>96056</v>
      </c>
      <c r="D21" s="2">
        <f t="shared" si="3"/>
        <v>98937.680000000008</v>
      </c>
      <c r="F21" s="2">
        <f t="shared" si="1"/>
        <v>99927.056800000006</v>
      </c>
      <c r="H21" s="89">
        <f>F21*1.01</f>
        <v>100926.32736800001</v>
      </c>
      <c r="I21" s="89"/>
    </row>
    <row r="22" spans="1:9" x14ac:dyDescent="0.25">
      <c r="A22" s="3" t="s">
        <v>45</v>
      </c>
      <c r="B22" s="2">
        <v>99054</v>
      </c>
      <c r="D22" s="2">
        <f t="shared" si="3"/>
        <v>102025.62000000001</v>
      </c>
      <c r="F22" s="2">
        <f t="shared" si="1"/>
        <v>103045.87620000001</v>
      </c>
      <c r="H22" s="89">
        <f>F22*1.01</f>
        <v>104076.33496200001</v>
      </c>
      <c r="I22" s="89"/>
    </row>
    <row r="23" spans="1:9" x14ac:dyDescent="0.25">
      <c r="A23" s="3"/>
      <c r="H23" s="89"/>
      <c r="I23" s="89"/>
    </row>
    <row r="24" spans="1:9" x14ac:dyDescent="0.25">
      <c r="H24" s="89"/>
      <c r="I24" s="89"/>
    </row>
    <row r="25" spans="1:9" x14ac:dyDescent="0.25">
      <c r="H25" s="89"/>
      <c r="I25" s="89"/>
    </row>
    <row r="26" spans="1:9" x14ac:dyDescent="0.25">
      <c r="H26" s="89"/>
      <c r="I26" s="89"/>
    </row>
    <row r="27" spans="1:9" x14ac:dyDescent="0.25">
      <c r="H27" s="25"/>
      <c r="I27" s="25"/>
    </row>
    <row r="28" spans="1:9" x14ac:dyDescent="0.25">
      <c r="H28" s="25"/>
      <c r="I28" s="25"/>
    </row>
    <row r="29" spans="1:9" x14ac:dyDescent="0.25">
      <c r="H29" s="25"/>
      <c r="I29" s="25"/>
    </row>
    <row r="30" spans="1:9" x14ac:dyDescent="0.25">
      <c r="H30" s="25"/>
      <c r="I30" s="25"/>
    </row>
    <row r="31" spans="1:9" x14ac:dyDescent="0.25">
      <c r="H31" s="25"/>
      <c r="I31" s="25"/>
    </row>
    <row r="32" spans="1:9" x14ac:dyDescent="0.25">
      <c r="H32" s="25"/>
      <c r="I32" s="25"/>
    </row>
    <row r="33" spans="1:9" s="5" customFormat="1" ht="30.75" customHeight="1" thickBot="1" x14ac:dyDescent="0.3">
      <c r="A33" s="114" t="s">
        <v>29</v>
      </c>
      <c r="B33" s="115"/>
      <c r="C33" s="115"/>
      <c r="D33" s="115"/>
      <c r="E33" s="115"/>
      <c r="F33" s="115"/>
      <c r="G33" s="116"/>
      <c r="H33" s="25"/>
      <c r="I33" s="25"/>
    </row>
    <row r="34" spans="1:9" ht="16.2" thickTop="1" x14ac:dyDescent="0.25">
      <c r="H34" s="25"/>
      <c r="I34" s="25"/>
    </row>
    <row r="35" spans="1:9" x14ac:dyDescent="0.25">
      <c r="H35" s="25"/>
      <c r="I35" s="25"/>
    </row>
    <row r="36" spans="1:9" x14ac:dyDescent="0.25">
      <c r="H36" s="25"/>
      <c r="I36" s="25"/>
    </row>
    <row r="37" spans="1:9" x14ac:dyDescent="0.25">
      <c r="H37" s="25"/>
      <c r="I37" s="25"/>
    </row>
    <row r="38" spans="1:9" x14ac:dyDescent="0.25">
      <c r="H38" s="25"/>
      <c r="I38" s="25"/>
    </row>
    <row r="39" spans="1:9" x14ac:dyDescent="0.25">
      <c r="H39" s="25"/>
      <c r="I39" s="25"/>
    </row>
    <row r="40" spans="1:9" x14ac:dyDescent="0.25">
      <c r="H40" s="25"/>
      <c r="I40" s="25"/>
    </row>
    <row r="41" spans="1:9" x14ac:dyDescent="0.25">
      <c r="H41" s="25"/>
      <c r="I41" s="25"/>
    </row>
    <row r="42" spans="1:9" x14ac:dyDescent="0.25">
      <c r="H42" s="25"/>
      <c r="I42" s="25"/>
    </row>
    <row r="43" spans="1:9" x14ac:dyDescent="0.25">
      <c r="H43" s="25"/>
      <c r="I43" s="25"/>
    </row>
    <row r="44" spans="1:9" x14ac:dyDescent="0.25">
      <c r="H44" s="25"/>
      <c r="I44" s="25"/>
    </row>
    <row r="45" spans="1:9" x14ac:dyDescent="0.25">
      <c r="H45" s="25"/>
      <c r="I45" s="25"/>
    </row>
    <row r="46" spans="1:9" x14ac:dyDescent="0.25">
      <c r="H46" s="25"/>
      <c r="I46" s="25"/>
    </row>
    <row r="47" spans="1:9" x14ac:dyDescent="0.25">
      <c r="H47" s="25"/>
      <c r="I47" s="25"/>
    </row>
    <row r="48" spans="1:9" x14ac:dyDescent="0.25">
      <c r="H48" s="25"/>
      <c r="I48" s="25"/>
    </row>
    <row r="49" spans="8:9" x14ac:dyDescent="0.25">
      <c r="H49" s="25"/>
      <c r="I49" s="25"/>
    </row>
    <row r="50" spans="8:9" x14ac:dyDescent="0.25">
      <c r="H50" s="25"/>
      <c r="I50" s="25"/>
    </row>
    <row r="51" spans="8:9" x14ac:dyDescent="0.25">
      <c r="H51" s="25"/>
      <c r="I51" s="25"/>
    </row>
    <row r="52" spans="8:9" x14ac:dyDescent="0.25">
      <c r="H52" s="25"/>
      <c r="I52" s="25"/>
    </row>
    <row r="53" spans="8:9" x14ac:dyDescent="0.25">
      <c r="H53" s="25"/>
      <c r="I53" s="25"/>
    </row>
    <row r="54" spans="8:9" x14ac:dyDescent="0.25">
      <c r="H54" s="25"/>
      <c r="I54" s="25"/>
    </row>
    <row r="55" spans="8:9" x14ac:dyDescent="0.25">
      <c r="H55" s="25"/>
      <c r="I55" s="25"/>
    </row>
    <row r="56" spans="8:9" x14ac:dyDescent="0.25">
      <c r="H56" s="25"/>
      <c r="I56" s="25"/>
    </row>
    <row r="57" spans="8:9" x14ac:dyDescent="0.25">
      <c r="H57" s="25"/>
      <c r="I57" s="25"/>
    </row>
    <row r="58" spans="8:9" x14ac:dyDescent="0.25">
      <c r="H58" s="25"/>
      <c r="I58" s="25"/>
    </row>
    <row r="59" spans="8:9" x14ac:dyDescent="0.25">
      <c r="H59" s="25"/>
      <c r="I59" s="25"/>
    </row>
    <row r="60" spans="8:9" x14ac:dyDescent="0.25">
      <c r="H60" s="25"/>
      <c r="I60" s="25"/>
    </row>
    <row r="61" spans="8:9" x14ac:dyDescent="0.25">
      <c r="H61" s="25"/>
      <c r="I61" s="25"/>
    </row>
    <row r="62" spans="8:9" x14ac:dyDescent="0.25">
      <c r="H62" s="25"/>
      <c r="I62" s="25"/>
    </row>
    <row r="63" spans="8:9" x14ac:dyDescent="0.25">
      <c r="H63" s="25"/>
      <c r="I63" s="25"/>
    </row>
    <row r="64" spans="8:9" x14ac:dyDescent="0.25">
      <c r="H64" s="25"/>
      <c r="I64" s="25"/>
    </row>
    <row r="65" spans="8:9" x14ac:dyDescent="0.25">
      <c r="H65" s="25"/>
      <c r="I65" s="25"/>
    </row>
    <row r="66" spans="8:9" x14ac:dyDescent="0.25">
      <c r="H66" s="25"/>
      <c r="I66" s="25"/>
    </row>
    <row r="67" spans="8:9" x14ac:dyDescent="0.25">
      <c r="H67" s="25"/>
      <c r="I67" s="25"/>
    </row>
    <row r="68" spans="8:9" x14ac:dyDescent="0.25">
      <c r="H68" s="25"/>
      <c r="I68" s="25"/>
    </row>
    <row r="69" spans="8:9" x14ac:dyDescent="0.25">
      <c r="H69" s="25"/>
      <c r="I69" s="25"/>
    </row>
    <row r="70" spans="8:9" x14ac:dyDescent="0.25">
      <c r="H70" s="25"/>
      <c r="I70" s="25"/>
    </row>
    <row r="71" spans="8:9" x14ac:dyDescent="0.25">
      <c r="H71" s="25"/>
      <c r="I71" s="25"/>
    </row>
    <row r="72" spans="8:9" x14ac:dyDescent="0.25">
      <c r="H72" s="25"/>
      <c r="I72" s="25"/>
    </row>
    <row r="73" spans="8:9" x14ac:dyDescent="0.25">
      <c r="H73" s="25"/>
      <c r="I73" s="25"/>
    </row>
    <row r="74" spans="8:9" x14ac:dyDescent="0.25">
      <c r="H74" s="25"/>
      <c r="I74" s="25"/>
    </row>
    <row r="75" spans="8:9" x14ac:dyDescent="0.25">
      <c r="H75" s="25"/>
      <c r="I75" s="25"/>
    </row>
    <row r="76" spans="8:9" x14ac:dyDescent="0.25">
      <c r="H76" s="25"/>
      <c r="I76" s="25"/>
    </row>
    <row r="77" spans="8:9" x14ac:dyDescent="0.25">
      <c r="H77" s="25"/>
      <c r="I77" s="25"/>
    </row>
    <row r="78" spans="8:9" x14ac:dyDescent="0.25">
      <c r="H78" s="25"/>
      <c r="I78" s="25"/>
    </row>
    <row r="79" spans="8:9" x14ac:dyDescent="0.25">
      <c r="H79" s="25"/>
      <c r="I79" s="25"/>
    </row>
    <row r="80" spans="8:9" x14ac:dyDescent="0.25">
      <c r="H80" s="25"/>
      <c r="I80" s="25"/>
    </row>
    <row r="81" spans="8:9" x14ac:dyDescent="0.25">
      <c r="H81" s="25"/>
      <c r="I81" s="25"/>
    </row>
    <row r="84" spans="8:9" x14ac:dyDescent="0.25">
      <c r="I84" s="39"/>
    </row>
  </sheetData>
  <mergeCells count="1">
    <mergeCell ref="A33:G33"/>
  </mergeCells>
  <hyperlinks>
    <hyperlink ref="A33" location="'Table of Contents'!A1" display="Link to Table of Contents 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Table of Contents</vt:lpstr>
      <vt:lpstr>Academics</vt:lpstr>
      <vt:lpstr>St Angelas</vt:lpstr>
      <vt:lpstr>TRBDI</vt:lpstr>
      <vt:lpstr>Student Counsellors</vt:lpstr>
      <vt:lpstr>'Table of Contents'!Print_Area</vt:lpstr>
    </vt:vector>
  </TitlesOfParts>
  <Company>Dept. of Education &amp;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External Staff Relations Section</dc:creator>
  <cp:lastModifiedBy>cgriffin</cp:lastModifiedBy>
  <cp:lastPrinted>2023-01-26T13:02:11Z</cp:lastPrinted>
  <dcterms:created xsi:type="dcterms:W3CDTF">1999-06-16T09:11:00Z</dcterms:created>
  <dcterms:modified xsi:type="dcterms:W3CDTF">2023-02-24T12:21:17Z</dcterms:modified>
</cp:coreProperties>
</file>